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activeTab="1"/>
  </bookViews>
  <sheets>
    <sheet name="оценка" sheetId="2" r:id="rId1"/>
    <sheet name="финансовое" sheetId="3" r:id="rId2"/>
    <sheet name="Лист4" sheetId="4" r:id="rId3"/>
  </sheets>
  <calcPr calcId="125725"/>
</workbook>
</file>

<file path=xl/calcChain.xml><?xml version="1.0" encoding="utf-8"?>
<calcChain xmlns="http://schemas.openxmlformats.org/spreadsheetml/2006/main">
  <c r="H20" i="3"/>
  <c r="D73"/>
  <c r="I6"/>
  <c r="C30"/>
  <c r="D30"/>
  <c r="F30"/>
  <c r="G30"/>
  <c r="H34" l="1"/>
  <c r="E34"/>
  <c r="L13" l="1"/>
  <c r="L12"/>
  <c r="L11"/>
  <c r="K10"/>
  <c r="J10"/>
  <c r="G10"/>
  <c r="F10"/>
  <c r="D10"/>
  <c r="C10"/>
  <c r="E11"/>
  <c r="H11"/>
  <c r="E12"/>
  <c r="H12"/>
  <c r="E13"/>
  <c r="H13"/>
  <c r="H15" i="2"/>
  <c r="B15"/>
  <c r="L10" i="3" l="1"/>
  <c r="L94"/>
  <c r="L93"/>
  <c r="L92"/>
  <c r="L91"/>
  <c r="L90"/>
  <c r="L89"/>
  <c r="L88"/>
  <c r="K87"/>
  <c r="J87"/>
  <c r="L86"/>
  <c r="L85"/>
  <c r="K84"/>
  <c r="K83" s="1"/>
  <c r="J84"/>
  <c r="J83" s="1"/>
  <c r="L82"/>
  <c r="L81"/>
  <c r="L80"/>
  <c r="L79"/>
  <c r="L78"/>
  <c r="L77"/>
  <c r="K76"/>
  <c r="J76"/>
  <c r="L75"/>
  <c r="K73"/>
  <c r="J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K43"/>
  <c r="K35" s="1"/>
  <c r="J43"/>
  <c r="L42"/>
  <c r="L41"/>
  <c r="L40"/>
  <c r="L39"/>
  <c r="L38"/>
  <c r="L37"/>
  <c r="L36"/>
  <c r="L33"/>
  <c r="L32"/>
  <c r="L31"/>
  <c r="K30"/>
  <c r="J30"/>
  <c r="L29"/>
  <c r="L28"/>
  <c r="L27"/>
  <c r="L26"/>
  <c r="L25"/>
  <c r="K24"/>
  <c r="J24"/>
  <c r="L23"/>
  <c r="L22"/>
  <c r="K21"/>
  <c r="J21"/>
  <c r="L20"/>
  <c r="L18"/>
  <c r="L17"/>
  <c r="L16"/>
  <c r="L15"/>
  <c r="K14"/>
  <c r="J14"/>
  <c r="L9"/>
  <c r="K8"/>
  <c r="J8"/>
  <c r="G87"/>
  <c r="G84"/>
  <c r="G76"/>
  <c r="G73"/>
  <c r="G43"/>
  <c r="G35" s="1"/>
  <c r="G24"/>
  <c r="G21"/>
  <c r="G14"/>
  <c r="G8"/>
  <c r="F87"/>
  <c r="F84"/>
  <c r="F76"/>
  <c r="F73"/>
  <c r="H73" s="1"/>
  <c r="F43"/>
  <c r="F35" s="1"/>
  <c r="F24"/>
  <c r="F21"/>
  <c r="F14"/>
  <c r="H14" s="1"/>
  <c r="F8"/>
  <c r="D87"/>
  <c r="C87"/>
  <c r="D84"/>
  <c r="D83" s="1"/>
  <c r="C84"/>
  <c r="C83" s="1"/>
  <c r="D76"/>
  <c r="C76"/>
  <c r="C73"/>
  <c r="D43"/>
  <c r="D35" s="1"/>
  <c r="C43"/>
  <c r="C35"/>
  <c r="D24"/>
  <c r="C24"/>
  <c r="D21"/>
  <c r="C21"/>
  <c r="C19" s="1"/>
  <c r="D14"/>
  <c r="C14"/>
  <c r="D8"/>
  <c r="C8"/>
  <c r="G101"/>
  <c r="F101"/>
  <c r="G99"/>
  <c r="F99"/>
  <c r="G97"/>
  <c r="F97"/>
  <c r="F96" s="1"/>
  <c r="G96"/>
  <c r="D101"/>
  <c r="C101"/>
  <c r="D99"/>
  <c r="C99"/>
  <c r="D97"/>
  <c r="C97"/>
  <c r="H10"/>
  <c r="E10"/>
  <c r="H9"/>
  <c r="E9"/>
  <c r="H103"/>
  <c r="E103"/>
  <c r="H102"/>
  <c r="E102"/>
  <c r="H100"/>
  <c r="E100"/>
  <c r="H98"/>
  <c r="E98"/>
  <c r="H94"/>
  <c r="E94"/>
  <c r="H93"/>
  <c r="E93"/>
  <c r="H92"/>
  <c r="E92"/>
  <c r="H91"/>
  <c r="E91"/>
  <c r="H90"/>
  <c r="E90"/>
  <c r="H89"/>
  <c r="E89"/>
  <c r="H88"/>
  <c r="E88"/>
  <c r="H86"/>
  <c r="E86"/>
  <c r="H85"/>
  <c r="E85"/>
  <c r="H82"/>
  <c r="E82"/>
  <c r="H81"/>
  <c r="E81"/>
  <c r="H80"/>
  <c r="E80"/>
  <c r="H79"/>
  <c r="E79"/>
  <c r="H78"/>
  <c r="E78"/>
  <c r="H77"/>
  <c r="E77"/>
  <c r="H75"/>
  <c r="E75"/>
  <c r="H72"/>
  <c r="E72"/>
  <c r="H71"/>
  <c r="E71"/>
  <c r="H70"/>
  <c r="E70"/>
  <c r="H69"/>
  <c r="E69"/>
  <c r="H68"/>
  <c r="E68"/>
  <c r="H67"/>
  <c r="E67"/>
  <c r="H66"/>
  <c r="E66"/>
  <c r="H65"/>
  <c r="E65"/>
  <c r="H64"/>
  <c r="E64"/>
  <c r="H63"/>
  <c r="E63"/>
  <c r="H62"/>
  <c r="E62"/>
  <c r="H61"/>
  <c r="E61"/>
  <c r="H60"/>
  <c r="E60"/>
  <c r="H59"/>
  <c r="E59"/>
  <c r="H58"/>
  <c r="E58"/>
  <c r="H57"/>
  <c r="E57"/>
  <c r="H56"/>
  <c r="E56"/>
  <c r="H55"/>
  <c r="E55"/>
  <c r="H54"/>
  <c r="E54"/>
  <c r="H53"/>
  <c r="E53"/>
  <c r="H52"/>
  <c r="E52"/>
  <c r="H51"/>
  <c r="E51"/>
  <c r="H50"/>
  <c r="E50"/>
  <c r="H49"/>
  <c r="E49"/>
  <c r="H48"/>
  <c r="E48"/>
  <c r="H47"/>
  <c r="E47"/>
  <c r="H46"/>
  <c r="E46"/>
  <c r="H45"/>
  <c r="E45"/>
  <c r="H44"/>
  <c r="E44"/>
  <c r="H42"/>
  <c r="E42"/>
  <c r="H41"/>
  <c r="E41"/>
  <c r="H40"/>
  <c r="E40"/>
  <c r="H39"/>
  <c r="E39"/>
  <c r="H38"/>
  <c r="E38"/>
  <c r="H37"/>
  <c r="E37"/>
  <c r="H36"/>
  <c r="E36"/>
  <c r="H33"/>
  <c r="E33"/>
  <c r="H32"/>
  <c r="E32"/>
  <c r="H31"/>
  <c r="E31"/>
  <c r="E30" s="1"/>
  <c r="H29"/>
  <c r="E29"/>
  <c r="H28"/>
  <c r="E28"/>
  <c r="H27"/>
  <c r="E27"/>
  <c r="H26"/>
  <c r="E26"/>
  <c r="H25"/>
  <c r="E25"/>
  <c r="H23"/>
  <c r="E23"/>
  <c r="H22"/>
  <c r="E22"/>
  <c r="H21"/>
  <c r="E20"/>
  <c r="H18"/>
  <c r="E18"/>
  <c r="H17"/>
  <c r="E17"/>
  <c r="H16"/>
  <c r="E16"/>
  <c r="H15"/>
  <c r="E15"/>
  <c r="H24" l="1"/>
  <c r="D96"/>
  <c r="D19"/>
  <c r="E19" s="1"/>
  <c r="D7"/>
  <c r="H30"/>
  <c r="C96"/>
  <c r="C7"/>
  <c r="C6" s="1"/>
  <c r="H76"/>
  <c r="K7"/>
  <c r="E99"/>
  <c r="E14"/>
  <c r="E7" s="1"/>
  <c r="E73"/>
  <c r="E83"/>
  <c r="J7"/>
  <c r="E8"/>
  <c r="G83"/>
  <c r="E43"/>
  <c r="F7"/>
  <c r="E21"/>
  <c r="E24"/>
  <c r="E35"/>
  <c r="E76"/>
  <c r="E84"/>
  <c r="E87"/>
  <c r="L43"/>
  <c r="L76"/>
  <c r="L83"/>
  <c r="L21"/>
  <c r="L24"/>
  <c r="G19"/>
  <c r="H99"/>
  <c r="H101"/>
  <c r="F19"/>
  <c r="F83"/>
  <c r="H87"/>
  <c r="L14"/>
  <c r="H8"/>
  <c r="H7" s="1"/>
  <c r="G7"/>
  <c r="E97"/>
  <c r="E101"/>
  <c r="H96"/>
  <c r="H97"/>
  <c r="K19"/>
  <c r="L30"/>
  <c r="J35"/>
  <c r="L73"/>
  <c r="L84"/>
  <c r="L87"/>
  <c r="L8"/>
  <c r="H35"/>
  <c r="H43"/>
  <c r="H84"/>
  <c r="K6" l="1"/>
  <c r="K5" s="1"/>
  <c r="D6"/>
  <c r="D5" s="1"/>
  <c r="E6"/>
  <c r="F6"/>
  <c r="F5" s="1"/>
  <c r="G6"/>
  <c r="G5" s="1"/>
  <c r="H83"/>
  <c r="C5"/>
  <c r="E96"/>
  <c r="L7"/>
  <c r="H19"/>
  <c r="L35"/>
  <c r="J19"/>
  <c r="J6" s="1"/>
  <c r="E5" l="1"/>
  <c r="H6"/>
  <c r="H5" s="1"/>
  <c r="L19"/>
  <c r="J5"/>
  <c r="L6" l="1"/>
  <c r="L5" s="1"/>
</calcChain>
</file>

<file path=xl/sharedStrings.xml><?xml version="1.0" encoding="utf-8"?>
<sst xmlns="http://schemas.openxmlformats.org/spreadsheetml/2006/main" count="207" uniqueCount="189">
  <si>
    <t>Наименование показателя</t>
  </si>
  <si>
    <t>Наименование расходов</t>
  </si>
  <si>
    <t>Прочие выплаты</t>
  </si>
  <si>
    <t>проезд в отпуск</t>
  </si>
  <si>
    <t>выплаты книгоиздат.</t>
  </si>
  <si>
    <t>льготы ком.услуг</t>
  </si>
  <si>
    <t>Приобретение услуг</t>
  </si>
  <si>
    <t>Транспортные услуги</t>
  </si>
  <si>
    <t>проезд в командировку</t>
  </si>
  <si>
    <t>др.расходы по трансп.услугам</t>
  </si>
  <si>
    <t>Коммунальные услуги</t>
  </si>
  <si>
    <t>Отопление</t>
  </si>
  <si>
    <t>Электроэнергия</t>
  </si>
  <si>
    <t>Водоснабжение</t>
  </si>
  <si>
    <t>канализация</t>
  </si>
  <si>
    <t>Работы и услуги по содержанию имущества</t>
  </si>
  <si>
    <t>дератизация,дезинсекция,дезинфекция</t>
  </si>
  <si>
    <t>техобслуживание АПС,ОПС</t>
  </si>
  <si>
    <t>Иные работы и услуги</t>
  </si>
  <si>
    <t>оплата за проживание в командировках</t>
  </si>
  <si>
    <t>разработка проектно-сметной документации</t>
  </si>
  <si>
    <t>установка,наладка,монтаж охранной, пож.сигнализ., систем видеонаблюдения и др.монт.работы</t>
  </si>
  <si>
    <t>страхование</t>
  </si>
  <si>
    <t>информацион.технологии</t>
  </si>
  <si>
    <t>подписка на периодику</t>
  </si>
  <si>
    <t>мероприятия</t>
  </si>
  <si>
    <t>курсы повышения квалификации</t>
  </si>
  <si>
    <t>лицензирование</t>
  </si>
  <si>
    <t xml:space="preserve">за огнезащитную  обработку </t>
  </si>
  <si>
    <t>за монтаж теплосчетчика</t>
  </si>
  <si>
    <t>за изготовление печати</t>
  </si>
  <si>
    <t>медосмотр</t>
  </si>
  <si>
    <t>аутсорсинг (медобслуживание)</t>
  </si>
  <si>
    <t>за разборку здания</t>
  </si>
  <si>
    <t>за изгот.и распеч.книги,за изгот.значков</t>
  </si>
  <si>
    <t>сант.-технич.работы</t>
  </si>
  <si>
    <t>за промывку отопит.приборов</t>
  </si>
  <si>
    <t>за подписку ИТС</t>
  </si>
  <si>
    <t>за установкеу циркул. Насоса</t>
  </si>
  <si>
    <t>за комп.услуги, за отпр.эл.отчетности</t>
  </si>
  <si>
    <t>аренда гаража, стоянка</t>
  </si>
  <si>
    <t>за услугу трактора, за очистку территории</t>
  </si>
  <si>
    <t>спец. оценка  условий труда</t>
  </si>
  <si>
    <t>охранные услуги (ЧОП)</t>
  </si>
  <si>
    <t>262.1133</t>
  </si>
  <si>
    <t>компенсация школ.питания</t>
  </si>
  <si>
    <t>прочие</t>
  </si>
  <si>
    <t>Прочие расходы</t>
  </si>
  <si>
    <t>транспортный и земельный налоги</t>
  </si>
  <si>
    <t>уплата штрафов и пени</t>
  </si>
  <si>
    <t>охрана труда</t>
  </si>
  <si>
    <t>подарки и сувениры</t>
  </si>
  <si>
    <t>иные расходы</t>
  </si>
  <si>
    <t>Поступление нефинансовых активов</t>
  </si>
  <si>
    <t>Увеличение стоимости ОС</t>
  </si>
  <si>
    <t>приобретение ОС</t>
  </si>
  <si>
    <t>инвестиции в строит-во ОС</t>
  </si>
  <si>
    <t>Материальные запасы</t>
  </si>
  <si>
    <t>медикаменты</t>
  </si>
  <si>
    <t>продукты питания</t>
  </si>
  <si>
    <t>котельно-печное топливо</t>
  </si>
  <si>
    <t>прочие мат.запасы</t>
  </si>
  <si>
    <t>капитальный ремонт</t>
  </si>
  <si>
    <t>налог на имущество</t>
  </si>
  <si>
    <t>приобретение основных средств</t>
  </si>
  <si>
    <t>ВСЕГО по 612:</t>
  </si>
  <si>
    <t>КБК</t>
  </si>
  <si>
    <t>Утверждено</t>
  </si>
  <si>
    <t>Кассовое исполнение</t>
  </si>
  <si>
    <t>Остаток</t>
  </si>
  <si>
    <t>Дотация</t>
  </si>
  <si>
    <t>Оплата труда</t>
  </si>
  <si>
    <t>Заработная плата</t>
  </si>
  <si>
    <t xml:space="preserve">Начисления </t>
  </si>
  <si>
    <t>Соцобеспечение</t>
  </si>
  <si>
    <t>ВСЕГО 611 мунзадание</t>
  </si>
  <si>
    <t xml:space="preserve">ОТЧЕТ об исполнении Плана финансово-хозяйственной деятельности </t>
  </si>
  <si>
    <t>Иной приносящий доход</t>
  </si>
  <si>
    <t>всего 210</t>
  </si>
  <si>
    <t>за размещение объявлений</t>
  </si>
  <si>
    <t>за изготовл.стенд.уголков, баннера, за услуги по рекламе</t>
  </si>
  <si>
    <t>договорники по ГПД</t>
  </si>
  <si>
    <t>Аренда</t>
  </si>
  <si>
    <t>Услуги связи в т.ч. Интернет</t>
  </si>
  <si>
    <t>Горюче-смазочные материалы (ГСМ)</t>
  </si>
  <si>
    <t>в рублях</t>
  </si>
  <si>
    <t>Соцстрах</t>
  </si>
  <si>
    <t>Медстрах</t>
  </si>
  <si>
    <t>Пенсионный фонд</t>
  </si>
  <si>
    <t>213 итог</t>
  </si>
  <si>
    <t>итог 211-213</t>
  </si>
  <si>
    <t>итог 211-212-213</t>
  </si>
  <si>
    <t>212 итог</t>
  </si>
  <si>
    <t>212.1101</t>
  </si>
  <si>
    <t>220 итог</t>
  </si>
  <si>
    <t>222 итог</t>
  </si>
  <si>
    <t>223 итог</t>
  </si>
  <si>
    <t>223.1107</t>
  </si>
  <si>
    <t>223.1110</t>
  </si>
  <si>
    <t>223.1109</t>
  </si>
  <si>
    <t>223.1126</t>
  </si>
  <si>
    <t>225 итог</t>
  </si>
  <si>
    <t>225.1105</t>
  </si>
  <si>
    <t>225.1111</t>
  </si>
  <si>
    <t>225.1129</t>
  </si>
  <si>
    <t>226 итог</t>
  </si>
  <si>
    <t>226.1104</t>
  </si>
  <si>
    <t>226.1132</t>
  </si>
  <si>
    <t>226.1133</t>
  </si>
  <si>
    <t>226.1135</t>
  </si>
  <si>
    <t>226.1136</t>
  </si>
  <si>
    <t>226.1137</t>
  </si>
  <si>
    <t>226.1139</t>
  </si>
  <si>
    <t>226.1140</t>
  </si>
  <si>
    <t>262 итог</t>
  </si>
  <si>
    <t>290 итог</t>
  </si>
  <si>
    <t>290.1143</t>
  </si>
  <si>
    <t>290.1144</t>
  </si>
  <si>
    <t>290.1146</t>
  </si>
  <si>
    <t>290.1148</t>
  </si>
  <si>
    <t>290.1149</t>
  </si>
  <si>
    <t>290.1150</t>
  </si>
  <si>
    <t>300 итог</t>
  </si>
  <si>
    <t>итог 310</t>
  </si>
  <si>
    <t>310.1116</t>
  </si>
  <si>
    <t>310.1118</t>
  </si>
  <si>
    <t>340 итог</t>
  </si>
  <si>
    <t>340.1112</t>
  </si>
  <si>
    <t>340.1117</t>
  </si>
  <si>
    <t>340.1119</t>
  </si>
  <si>
    <t>340.1120</t>
  </si>
  <si>
    <t>340.1121</t>
  </si>
  <si>
    <t>340.1122</t>
  </si>
  <si>
    <t>340.1123</t>
  </si>
  <si>
    <t>310 итог</t>
  </si>
  <si>
    <t>ИТОГО финобеспечения (611+612)</t>
  </si>
  <si>
    <t>Наименованеие  муниципальной услуги</t>
  </si>
  <si>
    <t>Главный распорядитель средств бюджета района (ГРБС)</t>
  </si>
  <si>
    <t>№ пп</t>
  </si>
  <si>
    <t>Критерии оценки выполнения муниципального задания на оказание муниципальных услуг</t>
  </si>
  <si>
    <t>П1</t>
  </si>
  <si>
    <t>Полнота и эффективность использования средств бюджета района на выполнение муниципального задания</t>
  </si>
  <si>
    <t>субвенция</t>
  </si>
  <si>
    <t>дотация</t>
  </si>
  <si>
    <t>внебюджет</t>
  </si>
  <si>
    <t>ИТОГО</t>
  </si>
  <si>
    <t>Показатель 1 плановый (П1пл)</t>
  </si>
  <si>
    <t>Показатель 1  (П1)</t>
  </si>
  <si>
    <t>Показатель 1 кассовое (П1к)</t>
  </si>
  <si>
    <t>П.2</t>
  </si>
  <si>
    <t>Количество потребителей муниципальных услуг</t>
  </si>
  <si>
    <t>П2пл</t>
  </si>
  <si>
    <t>П2факт</t>
  </si>
  <si>
    <t>П2</t>
  </si>
  <si>
    <t>П.3</t>
  </si>
  <si>
    <t>Показатели, характеризующие качество оказываемых муниципальных услуг</t>
  </si>
  <si>
    <t>П.3плi</t>
  </si>
  <si>
    <t>П.3фактi</t>
  </si>
  <si>
    <t>П.3i</t>
  </si>
  <si>
    <t>Оценочный итог</t>
  </si>
  <si>
    <t>Итоговая оценка</t>
  </si>
  <si>
    <t>Муниципальное задание : Выполнено / Не выполнено</t>
  </si>
  <si>
    <t>Исполнитель услуг:</t>
  </si>
  <si>
    <t xml:space="preserve"> Руководитель:____________________________________________</t>
  </si>
  <si>
    <t>Дата ___________________________</t>
  </si>
  <si>
    <t>Наименование казенного, бюджетного, автономного учреждения, оказывающего услуги</t>
  </si>
  <si>
    <t>Субсидия (целевой)</t>
  </si>
  <si>
    <t>субсидия (целевой)</t>
  </si>
  <si>
    <t>Главный бухгалтер:______________________________Константинова Н.С.___________________________________________</t>
  </si>
  <si>
    <t>услуги медобслуживание</t>
  </si>
  <si>
    <t>ЭЦП ключ</t>
  </si>
  <si>
    <t>за негативное воздействие окр.среды</t>
  </si>
  <si>
    <t>__07 октября_______2016___ года</t>
  </si>
  <si>
    <t>Руководитель:__________________________Кузьмина У.Ю.___________________________</t>
  </si>
  <si>
    <t>содержание в чистоте помещение</t>
  </si>
  <si>
    <t>нефинансовые активы</t>
  </si>
  <si>
    <t>за иготовление баннеров</t>
  </si>
  <si>
    <t>услуги охранника</t>
  </si>
  <si>
    <t>услуги хоровика</t>
  </si>
  <si>
    <t>услуги портного</t>
  </si>
  <si>
    <t>(наименование ОУ)___МБУ ЦК "Тускун" МО "Болугурский наслег"____за 2015 год_____________________________________________</t>
  </si>
  <si>
    <t>Ремонт здания</t>
  </si>
  <si>
    <t>приобретение тканей</t>
  </si>
  <si>
    <t>покупка чороонов</t>
  </si>
  <si>
    <t>бланк строгой отчетности</t>
  </si>
  <si>
    <t>изготовление столов</t>
  </si>
  <si>
    <r>
      <t>ОТЧЕТ об исполнении муниципального задания  на оказание муниципальных услуг по состоянию на _1 января____20</t>
    </r>
    <r>
      <rPr>
        <b/>
        <u/>
        <sz val="14"/>
        <color theme="1"/>
        <rFont val="Times New Roman"/>
        <family val="1"/>
        <charset val="204"/>
      </rPr>
      <t>_16_</t>
    </r>
    <r>
      <rPr>
        <b/>
        <sz val="14"/>
        <color theme="1"/>
        <rFont val="Times New Roman"/>
        <family val="1"/>
        <charset val="204"/>
      </rPr>
      <t>_года</t>
    </r>
  </si>
  <si>
    <t>МБУ ЦК "Тускун" МО "Болугурский наслег"</t>
  </si>
  <si>
    <t>Администрация МО "Болугурский наслег"</t>
  </si>
</sst>
</file>

<file path=xl/styles.xml><?xml version="1.0" encoding="utf-8"?>
<styleSheet xmlns="http://schemas.openxmlformats.org/spreadsheetml/2006/main">
  <numFmts count="1">
    <numFmt numFmtId="164" formatCode="0.00000"/>
  </numFmts>
  <fonts count="13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6" fillId="2" borderId="0" xfId="0" applyNumberFormat="1" applyFont="1" applyFill="1" applyBorder="1" applyAlignment="1">
      <alignment vertical="center" wrapText="1"/>
    </xf>
    <xf numFmtId="0" fontId="5" fillId="5" borderId="15" xfId="0" applyNumberFormat="1" applyFont="1" applyFill="1" applyBorder="1"/>
    <xf numFmtId="0" fontId="5" fillId="3" borderId="18" xfId="0" applyNumberFormat="1" applyFont="1" applyFill="1" applyBorder="1" applyAlignment="1">
      <alignment vertical="center" wrapText="1"/>
    </xf>
    <xf numFmtId="0" fontId="6" fillId="0" borderId="18" xfId="0" applyNumberFormat="1" applyFont="1" applyBorder="1" applyAlignment="1">
      <alignment horizontal="left" vertical="center" wrapText="1"/>
    </xf>
    <xf numFmtId="0" fontId="6" fillId="3" borderId="18" xfId="0" applyNumberFormat="1" applyFont="1" applyFill="1" applyBorder="1" applyAlignment="1">
      <alignment vertical="center" wrapText="1"/>
    </xf>
    <xf numFmtId="0" fontId="6" fillId="3" borderId="20" xfId="0" applyNumberFormat="1" applyFont="1" applyFill="1" applyBorder="1" applyAlignment="1">
      <alignment vertical="center" wrapText="1"/>
    </xf>
    <xf numFmtId="0" fontId="5" fillId="0" borderId="26" xfId="0" applyNumberFormat="1" applyFont="1" applyBorder="1" applyAlignment="1">
      <alignment horizontal="left" vertical="center" wrapText="1"/>
    </xf>
    <xf numFmtId="0" fontId="7" fillId="0" borderId="26" xfId="0" applyNumberFormat="1" applyFont="1" applyBorder="1" applyAlignment="1">
      <alignment horizontal="left" vertical="center" wrapText="1"/>
    </xf>
    <xf numFmtId="0" fontId="5" fillId="2" borderId="26" xfId="0" applyNumberFormat="1" applyFont="1" applyFill="1" applyBorder="1" applyAlignment="1">
      <alignment vertical="center" wrapText="1"/>
    </xf>
    <xf numFmtId="0" fontId="6" fillId="2" borderId="26" xfId="0" applyNumberFormat="1" applyFont="1" applyFill="1" applyBorder="1" applyAlignment="1">
      <alignment vertical="center" wrapText="1"/>
    </xf>
    <xf numFmtId="0" fontId="6" fillId="3" borderId="26" xfId="0" applyNumberFormat="1" applyFont="1" applyFill="1" applyBorder="1" applyAlignment="1">
      <alignment vertical="center" wrapText="1"/>
    </xf>
    <xf numFmtId="0" fontId="6" fillId="0" borderId="26" xfId="0" applyNumberFormat="1" applyFont="1" applyBorder="1" applyAlignment="1">
      <alignment horizontal="left" vertical="center" wrapText="1"/>
    </xf>
    <xf numFmtId="0" fontId="6" fillId="2" borderId="28" xfId="0" applyNumberFormat="1" applyFont="1" applyFill="1" applyBorder="1" applyAlignment="1">
      <alignment vertical="center" wrapText="1"/>
    </xf>
    <xf numFmtId="0" fontId="6" fillId="2" borderId="20" xfId="0" applyNumberFormat="1" applyFont="1" applyFill="1" applyBorder="1" applyAlignment="1">
      <alignment vertical="center" wrapText="1"/>
    </xf>
    <xf numFmtId="0" fontId="5" fillId="0" borderId="31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0" borderId="33" xfId="0" applyNumberFormat="1" applyFont="1" applyBorder="1" applyAlignment="1">
      <alignment horizontal="center" vertical="center" wrapText="1"/>
    </xf>
    <xf numFmtId="0" fontId="5" fillId="0" borderId="34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/>
    </xf>
    <xf numFmtId="0" fontId="4" fillId="0" borderId="0" xfId="0" applyFont="1"/>
    <xf numFmtId="0" fontId="8" fillId="4" borderId="26" xfId="0" applyNumberFormat="1" applyFont="1" applyFill="1" applyBorder="1" applyAlignment="1">
      <alignment vertical="center" wrapText="1"/>
    </xf>
    <xf numFmtId="9" fontId="11" fillId="0" borderId="18" xfId="0" applyNumberFormat="1" applyFont="1" applyFill="1" applyBorder="1" applyAlignment="1">
      <alignment horizontal="right" vertical="center" wrapText="1"/>
    </xf>
    <xf numFmtId="0" fontId="11" fillId="2" borderId="29" xfId="0" applyNumberFormat="1" applyFont="1" applyFill="1" applyBorder="1" applyAlignment="1">
      <alignment horizontal="right" vertical="center" wrapText="1"/>
    </xf>
    <xf numFmtId="0" fontId="11" fillId="2" borderId="26" xfId="0" applyNumberFormat="1" applyFont="1" applyFill="1" applyBorder="1" applyAlignment="1">
      <alignment horizontal="right" vertical="center" wrapText="1"/>
    </xf>
    <xf numFmtId="0" fontId="8" fillId="0" borderId="26" xfId="0" applyNumberFormat="1" applyFont="1" applyBorder="1" applyAlignment="1">
      <alignment horizontal="left" vertical="center" wrapText="1"/>
    </xf>
    <xf numFmtId="0" fontId="8" fillId="0" borderId="23" xfId="0" applyNumberFormat="1" applyFont="1" applyBorder="1" applyAlignment="1">
      <alignment horizontal="left" vertical="center" wrapText="1"/>
    </xf>
    <xf numFmtId="0" fontId="6" fillId="0" borderId="26" xfId="0" applyNumberFormat="1" applyFont="1" applyBorder="1" applyAlignment="1">
      <alignment horizontal="right" vertical="center" wrapText="1"/>
    </xf>
    <xf numFmtId="0" fontId="10" fillId="0" borderId="12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9" fillId="2" borderId="7" xfId="0" applyNumberFormat="1" applyFont="1" applyFill="1" applyBorder="1" applyAlignment="1">
      <alignment horizontal="center"/>
    </xf>
    <xf numFmtId="0" fontId="11" fillId="2" borderId="7" xfId="0" applyNumberFormat="1" applyFont="1" applyFill="1" applyBorder="1" applyAlignment="1">
      <alignment horizontal="center"/>
    </xf>
    <xf numFmtId="0" fontId="11" fillId="3" borderId="7" xfId="0" applyNumberFormat="1" applyFont="1" applyFill="1" applyBorder="1" applyAlignment="1">
      <alignment horizontal="center"/>
    </xf>
    <xf numFmtId="0" fontId="9" fillId="4" borderId="7" xfId="0" applyNumberFormat="1" applyFont="1" applyFill="1" applyBorder="1" applyAlignment="1">
      <alignment horizontal="center"/>
    </xf>
    <xf numFmtId="0" fontId="9" fillId="2" borderId="7" xfId="0" applyNumberFormat="1" applyFont="1" applyFill="1" applyBorder="1" applyAlignment="1">
      <alignment horizontal="center" vertical="center"/>
    </xf>
    <xf numFmtId="0" fontId="11" fillId="2" borderId="7" xfId="0" applyNumberFormat="1" applyFont="1" applyFill="1" applyBorder="1" applyAlignment="1">
      <alignment horizontal="center" vertical="center"/>
    </xf>
    <xf numFmtId="0" fontId="11" fillId="2" borderId="8" xfId="0" applyNumberFormat="1" applyFont="1" applyFill="1" applyBorder="1" applyAlignment="1">
      <alignment horizontal="center"/>
    </xf>
    <xf numFmtId="0" fontId="11" fillId="2" borderId="10" xfId="0" applyNumberFormat="1" applyFont="1" applyFill="1" applyBorder="1" applyAlignment="1">
      <alignment horizontal="center"/>
    </xf>
    <xf numFmtId="0" fontId="11" fillId="2" borderId="21" xfId="0" applyNumberFormat="1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/>
    </xf>
    <xf numFmtId="0" fontId="9" fillId="0" borderId="16" xfId="0" applyNumberFormat="1" applyFont="1" applyBorder="1"/>
    <xf numFmtId="0" fontId="9" fillId="3" borderId="3" xfId="0" applyNumberFormat="1" applyFont="1" applyFill="1" applyBorder="1" applyAlignment="1">
      <alignment horizontal="center"/>
    </xf>
    <xf numFmtId="0" fontId="11" fillId="2" borderId="3" xfId="0" applyNumberFormat="1" applyFont="1" applyFill="1" applyBorder="1" applyAlignment="1">
      <alignment horizontal="center"/>
    </xf>
    <xf numFmtId="0" fontId="11" fillId="3" borderId="3" xfId="0" applyNumberFormat="1" applyFont="1" applyFill="1" applyBorder="1" applyAlignment="1">
      <alignment horizontal="center"/>
    </xf>
    <xf numFmtId="0" fontId="11" fillId="3" borderId="21" xfId="0" applyNumberFormat="1" applyFont="1" applyFill="1" applyBorder="1" applyAlignment="1">
      <alignment horizontal="center"/>
    </xf>
    <xf numFmtId="164" fontId="11" fillId="2" borderId="7" xfId="0" applyNumberFormat="1" applyFont="1" applyFill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/>
    <xf numFmtId="4" fontId="8" fillId="0" borderId="32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4" fontId="8" fillId="0" borderId="11" xfId="0" applyNumberFormat="1" applyFont="1" applyBorder="1" applyAlignment="1">
      <alignment horizontal="right" vertical="center" wrapText="1"/>
    </xf>
    <xf numFmtId="4" fontId="8" fillId="0" borderId="25" xfId="0" applyNumberFormat="1" applyFont="1" applyBorder="1" applyAlignment="1">
      <alignment horizontal="right" vertical="center" wrapText="1"/>
    </xf>
    <xf numFmtId="4" fontId="8" fillId="0" borderId="13" xfId="0" applyNumberFormat="1" applyFont="1" applyBorder="1" applyAlignment="1">
      <alignment horizontal="right" vertical="center" wrapText="1"/>
    </xf>
    <xf numFmtId="4" fontId="8" fillId="0" borderId="27" xfId="0" applyNumberFormat="1" applyFont="1" applyBorder="1" applyAlignment="1">
      <alignment horizontal="right" vertical="center" wrapText="1"/>
    </xf>
    <xf numFmtId="4" fontId="8" fillId="0" borderId="35" xfId="0" applyNumberFormat="1" applyFont="1" applyBorder="1" applyAlignment="1">
      <alignment horizontal="righ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/>
    </xf>
    <xf numFmtId="4" fontId="5" fillId="0" borderId="19" xfId="0" applyNumberFormat="1" applyFont="1" applyBorder="1" applyAlignment="1">
      <alignment horizontal="right"/>
    </xf>
    <xf numFmtId="4" fontId="5" fillId="0" borderId="35" xfId="0" applyNumberFormat="1" applyFont="1" applyBorder="1" applyAlignment="1">
      <alignment horizontal="right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35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right"/>
    </xf>
    <xf numFmtId="4" fontId="5" fillId="0" borderId="36" xfId="0" applyNumberFormat="1" applyFont="1" applyBorder="1" applyAlignment="1">
      <alignment horizontal="right"/>
    </xf>
    <xf numFmtId="4" fontId="8" fillId="0" borderId="7" xfId="0" applyNumberFormat="1" applyFont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4" fontId="8" fillId="0" borderId="19" xfId="0" applyNumberFormat="1" applyFont="1" applyBorder="1" applyAlignment="1">
      <alignment horizontal="right"/>
    </xf>
    <xf numFmtId="4" fontId="8" fillId="0" borderId="36" xfId="0" applyNumberFormat="1" applyFont="1" applyBorder="1" applyAlignment="1">
      <alignment horizontal="right"/>
    </xf>
    <xf numFmtId="4" fontId="5" fillId="0" borderId="10" xfId="0" applyNumberFormat="1" applyFont="1" applyBorder="1" applyAlignment="1">
      <alignment horizontal="right"/>
    </xf>
    <xf numFmtId="4" fontId="5" fillId="0" borderId="14" xfId="0" applyNumberFormat="1" applyFont="1" applyBorder="1" applyAlignment="1">
      <alignment horizontal="right"/>
    </xf>
    <xf numFmtId="4" fontId="5" fillId="0" borderId="30" xfId="0" applyNumberFormat="1" applyFont="1" applyBorder="1" applyAlignment="1">
      <alignment horizontal="right"/>
    </xf>
    <xf numFmtId="4" fontId="5" fillId="0" borderId="37" xfId="0" applyNumberFormat="1" applyFont="1" applyBorder="1" applyAlignment="1">
      <alignment horizontal="right"/>
    </xf>
    <xf numFmtId="4" fontId="5" fillId="0" borderId="21" xfId="0" applyNumberFormat="1" applyFont="1" applyBorder="1" applyAlignment="1">
      <alignment horizontal="right"/>
    </xf>
    <xf numFmtId="4" fontId="5" fillId="0" borderId="22" xfId="0" applyNumberFormat="1" applyFont="1" applyBorder="1" applyAlignment="1">
      <alignment horizontal="right"/>
    </xf>
    <xf numFmtId="4" fontId="5" fillId="0" borderId="2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4" fontId="5" fillId="0" borderId="16" xfId="0" applyNumberFormat="1" applyFont="1" applyBorder="1" applyAlignment="1">
      <alignment horizontal="right"/>
    </xf>
    <xf numFmtId="4" fontId="5" fillId="0" borderId="17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10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10" fontId="2" fillId="0" borderId="38" xfId="0" applyNumberFormat="1" applyFont="1" applyBorder="1" applyAlignment="1">
      <alignment horizontal="center"/>
    </xf>
    <xf numFmtId="10" fontId="2" fillId="0" borderId="5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/>
    </xf>
    <xf numFmtId="0" fontId="10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6"/>
  <sheetViews>
    <sheetView topLeftCell="A10" workbookViewId="0">
      <selection activeCell="J5" sqref="J5:S5"/>
    </sheetView>
  </sheetViews>
  <sheetFormatPr defaultRowHeight="15"/>
  <cols>
    <col min="1" max="1" width="11.85546875" style="2" customWidth="1"/>
    <col min="2" max="16384" width="9.140625" style="2"/>
  </cols>
  <sheetData>
    <row r="1" spans="1:19" ht="18.75">
      <c r="A1" s="1" t="s">
        <v>186</v>
      </c>
    </row>
    <row r="3" spans="1:19">
      <c r="A3" s="84" t="s">
        <v>165</v>
      </c>
      <c r="B3" s="84"/>
      <c r="C3" s="84"/>
      <c r="D3" s="84"/>
      <c r="E3" s="84"/>
      <c r="F3" s="84"/>
      <c r="G3" s="84"/>
      <c r="H3" s="84"/>
      <c r="I3" s="84"/>
      <c r="J3" s="85" t="s">
        <v>187</v>
      </c>
      <c r="K3" s="85"/>
      <c r="L3" s="85"/>
      <c r="M3" s="85"/>
      <c r="N3" s="85"/>
      <c r="O3" s="85"/>
      <c r="P3" s="85"/>
      <c r="Q3" s="85"/>
      <c r="R3" s="85"/>
      <c r="S3" s="85"/>
    </row>
    <row r="4" spans="1:19">
      <c r="A4" s="84" t="s">
        <v>136</v>
      </c>
      <c r="B4" s="84"/>
      <c r="C4" s="84"/>
      <c r="D4" s="84"/>
      <c r="E4" s="84"/>
      <c r="F4" s="84"/>
      <c r="G4" s="84"/>
      <c r="H4" s="84"/>
      <c r="I4" s="84"/>
      <c r="J4" s="85"/>
      <c r="K4" s="85"/>
      <c r="L4" s="85"/>
      <c r="M4" s="85"/>
      <c r="N4" s="85"/>
      <c r="O4" s="85"/>
      <c r="P4" s="85"/>
      <c r="Q4" s="85"/>
      <c r="R4" s="85"/>
      <c r="S4" s="85"/>
    </row>
    <row r="5" spans="1:19">
      <c r="A5" s="84" t="s">
        <v>137</v>
      </c>
      <c r="B5" s="84"/>
      <c r="C5" s="84"/>
      <c r="D5" s="84"/>
      <c r="E5" s="84"/>
      <c r="F5" s="84"/>
      <c r="G5" s="84"/>
      <c r="H5" s="84"/>
      <c r="I5" s="84"/>
      <c r="J5" s="85" t="s">
        <v>188</v>
      </c>
      <c r="K5" s="85"/>
      <c r="L5" s="85"/>
      <c r="M5" s="85"/>
      <c r="N5" s="85"/>
      <c r="O5" s="85"/>
      <c r="P5" s="85"/>
      <c r="Q5" s="85"/>
      <c r="R5" s="85"/>
      <c r="S5" s="85"/>
    </row>
    <row r="7" spans="1:19">
      <c r="A7" s="50" t="s">
        <v>138</v>
      </c>
      <c r="B7" s="84" t="s">
        <v>139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</row>
    <row r="8" spans="1:19">
      <c r="A8" s="50" t="s">
        <v>140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</row>
    <row r="9" spans="1:19" s="20" customFormat="1" ht="14.25">
      <c r="A9" s="91" t="s">
        <v>141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</row>
    <row r="10" spans="1:19">
      <c r="A10" s="50"/>
      <c r="B10" s="87" t="s">
        <v>146</v>
      </c>
      <c r="C10" s="88"/>
      <c r="D10" s="88"/>
      <c r="E10" s="88"/>
      <c r="F10" s="88"/>
      <c r="G10" s="89"/>
      <c r="H10" s="87" t="s">
        <v>148</v>
      </c>
      <c r="I10" s="88"/>
      <c r="J10" s="88"/>
      <c r="K10" s="88"/>
      <c r="L10" s="88"/>
      <c r="M10" s="89"/>
      <c r="N10" s="90" t="s">
        <v>147</v>
      </c>
      <c r="O10" s="90"/>
      <c r="P10" s="90"/>
      <c r="Q10" s="90"/>
      <c r="R10" s="90"/>
      <c r="S10" s="90"/>
    </row>
    <row r="11" spans="1:19">
      <c r="A11" s="50" t="s">
        <v>142</v>
      </c>
      <c r="B11" s="87"/>
      <c r="C11" s="88"/>
      <c r="D11" s="88"/>
      <c r="E11" s="88"/>
      <c r="F11" s="88"/>
      <c r="G11" s="89"/>
      <c r="H11" s="87"/>
      <c r="I11" s="88"/>
      <c r="J11" s="88"/>
      <c r="K11" s="88"/>
      <c r="L11" s="88"/>
      <c r="M11" s="89"/>
      <c r="N11" s="86"/>
      <c r="O11" s="86"/>
      <c r="P11" s="86"/>
      <c r="Q11" s="86"/>
      <c r="R11" s="86"/>
      <c r="S11" s="86"/>
    </row>
    <row r="12" spans="1:19" ht="30">
      <c r="A12" s="51" t="s">
        <v>167</v>
      </c>
      <c r="B12" s="87"/>
      <c r="C12" s="88"/>
      <c r="D12" s="88"/>
      <c r="E12" s="88"/>
      <c r="F12" s="88"/>
      <c r="G12" s="89"/>
      <c r="H12" s="87"/>
      <c r="I12" s="88"/>
      <c r="J12" s="88"/>
      <c r="K12" s="88"/>
      <c r="L12" s="88"/>
      <c r="M12" s="89"/>
      <c r="N12" s="86"/>
      <c r="O12" s="86"/>
      <c r="P12" s="86"/>
      <c r="Q12" s="86"/>
      <c r="R12" s="86"/>
      <c r="S12" s="86"/>
    </row>
    <row r="13" spans="1:19">
      <c r="A13" s="50" t="s">
        <v>143</v>
      </c>
      <c r="B13" s="87"/>
      <c r="C13" s="88"/>
      <c r="D13" s="88"/>
      <c r="E13" s="88"/>
      <c r="F13" s="88"/>
      <c r="G13" s="89"/>
      <c r="H13" s="87"/>
      <c r="I13" s="88"/>
      <c r="J13" s="88"/>
      <c r="K13" s="88"/>
      <c r="L13" s="88"/>
      <c r="M13" s="89"/>
      <c r="N13" s="86"/>
      <c r="O13" s="86"/>
      <c r="P13" s="86"/>
      <c r="Q13" s="86"/>
      <c r="R13" s="86"/>
      <c r="S13" s="86"/>
    </row>
    <row r="14" spans="1:19">
      <c r="A14" s="50" t="s">
        <v>144</v>
      </c>
      <c r="B14" s="87"/>
      <c r="C14" s="88"/>
      <c r="D14" s="88"/>
      <c r="E14" s="88"/>
      <c r="F14" s="88"/>
      <c r="G14" s="89"/>
      <c r="H14" s="87"/>
      <c r="I14" s="88"/>
      <c r="J14" s="88"/>
      <c r="K14" s="88"/>
      <c r="L14" s="88"/>
      <c r="M14" s="89"/>
      <c r="N14" s="86"/>
      <c r="O14" s="86"/>
      <c r="P14" s="86"/>
      <c r="Q14" s="86"/>
      <c r="R14" s="86"/>
      <c r="S14" s="86"/>
    </row>
    <row r="15" spans="1:19" s="20" customFormat="1">
      <c r="A15" s="52" t="s">
        <v>145</v>
      </c>
      <c r="B15" s="91">
        <f>SUM(B11:G14)</f>
        <v>0</v>
      </c>
      <c r="C15" s="91"/>
      <c r="D15" s="91"/>
      <c r="E15" s="91"/>
      <c r="F15" s="91"/>
      <c r="G15" s="91"/>
      <c r="H15" s="91">
        <f t="shared" ref="H15" si="0">SUM(H11:M14)</f>
        <v>0</v>
      </c>
      <c r="I15" s="91"/>
      <c r="J15" s="91"/>
      <c r="K15" s="91"/>
      <c r="L15" s="91"/>
      <c r="M15" s="91"/>
      <c r="N15" s="86"/>
      <c r="O15" s="86"/>
      <c r="P15" s="86"/>
      <c r="Q15" s="86"/>
      <c r="R15" s="86"/>
      <c r="S15" s="86"/>
    </row>
    <row r="16" spans="1:19">
      <c r="A16" s="50" t="s">
        <v>149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</row>
    <row r="17" spans="1:19" s="20" customFormat="1" ht="14.25">
      <c r="A17" s="91" t="s">
        <v>150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</row>
    <row r="18" spans="1:19">
      <c r="A18" s="50"/>
      <c r="B18" s="90" t="s">
        <v>151</v>
      </c>
      <c r="C18" s="90"/>
      <c r="D18" s="90"/>
      <c r="E18" s="90"/>
      <c r="F18" s="90"/>
      <c r="G18" s="90"/>
      <c r="H18" s="90" t="s">
        <v>152</v>
      </c>
      <c r="I18" s="90"/>
      <c r="J18" s="90"/>
      <c r="K18" s="90"/>
      <c r="L18" s="90"/>
      <c r="M18" s="90"/>
      <c r="N18" s="90" t="s">
        <v>153</v>
      </c>
      <c r="O18" s="90"/>
      <c r="P18" s="90"/>
      <c r="Q18" s="90"/>
      <c r="R18" s="90"/>
      <c r="S18" s="90"/>
    </row>
    <row r="19" spans="1:19">
      <c r="A19" s="50" t="s">
        <v>154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</row>
    <row r="20" spans="1:19" s="20" customFormat="1" ht="14.25">
      <c r="A20" s="92" t="s">
        <v>155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4"/>
    </row>
    <row r="21" spans="1:19">
      <c r="A21" s="50" t="s">
        <v>138</v>
      </c>
      <c r="B21" s="87" t="s">
        <v>0</v>
      </c>
      <c r="C21" s="88"/>
      <c r="D21" s="88"/>
      <c r="E21" s="88"/>
      <c r="F21" s="88"/>
      <c r="G21" s="89"/>
      <c r="H21" s="87" t="s">
        <v>156</v>
      </c>
      <c r="I21" s="88"/>
      <c r="J21" s="89"/>
      <c r="K21" s="87" t="s">
        <v>157</v>
      </c>
      <c r="L21" s="88"/>
      <c r="M21" s="89"/>
      <c r="N21" s="87" t="s">
        <v>158</v>
      </c>
      <c r="O21" s="88"/>
      <c r="P21" s="89"/>
      <c r="Q21" s="87" t="s">
        <v>154</v>
      </c>
      <c r="R21" s="88"/>
      <c r="S21" s="89"/>
    </row>
    <row r="22" spans="1:19">
      <c r="A22" s="50"/>
      <c r="B22" s="87"/>
      <c r="C22" s="88"/>
      <c r="D22" s="88"/>
      <c r="E22" s="88"/>
      <c r="F22" s="88"/>
      <c r="G22" s="89"/>
      <c r="H22" s="87"/>
      <c r="I22" s="88"/>
      <c r="J22" s="89"/>
      <c r="K22" s="87"/>
      <c r="L22" s="88"/>
      <c r="M22" s="89"/>
      <c r="N22" s="95"/>
      <c r="O22" s="96"/>
      <c r="P22" s="97"/>
      <c r="Q22" s="87"/>
      <c r="R22" s="88"/>
      <c r="S22" s="89"/>
    </row>
    <row r="23" spans="1:19">
      <c r="A23" s="50"/>
      <c r="B23" s="87"/>
      <c r="C23" s="88"/>
      <c r="D23" s="88"/>
      <c r="E23" s="88"/>
      <c r="F23" s="88"/>
      <c r="G23" s="89"/>
      <c r="H23" s="87"/>
      <c r="I23" s="88"/>
      <c r="J23" s="89"/>
      <c r="K23" s="87"/>
      <c r="L23" s="88"/>
      <c r="M23" s="89"/>
      <c r="N23" s="95"/>
      <c r="O23" s="96"/>
      <c r="P23" s="97"/>
      <c r="Q23" s="87"/>
      <c r="R23" s="88"/>
      <c r="S23" s="89"/>
    </row>
    <row r="24" spans="1:19">
      <c r="A24" s="50"/>
      <c r="B24" s="87"/>
      <c r="C24" s="88"/>
      <c r="D24" s="88"/>
      <c r="E24" s="88"/>
      <c r="F24" s="88"/>
      <c r="G24" s="89"/>
      <c r="H24" s="87"/>
      <c r="I24" s="88"/>
      <c r="J24" s="89"/>
      <c r="K24" s="87"/>
      <c r="L24" s="88"/>
      <c r="M24" s="89"/>
      <c r="N24" s="95"/>
      <c r="O24" s="96"/>
      <c r="P24" s="97"/>
      <c r="Q24" s="87"/>
      <c r="R24" s="88"/>
      <c r="S24" s="89"/>
    </row>
    <row r="25" spans="1:19">
      <c r="A25" s="50"/>
      <c r="B25" s="87"/>
      <c r="C25" s="88"/>
      <c r="D25" s="88"/>
      <c r="E25" s="88"/>
      <c r="F25" s="88"/>
      <c r="G25" s="89"/>
      <c r="H25" s="87"/>
      <c r="I25" s="88"/>
      <c r="J25" s="89"/>
      <c r="K25" s="87"/>
      <c r="L25" s="88"/>
      <c r="M25" s="89"/>
      <c r="N25" s="95"/>
      <c r="O25" s="96"/>
      <c r="P25" s="97"/>
      <c r="Q25" s="87"/>
      <c r="R25" s="88"/>
      <c r="S25" s="89"/>
    </row>
    <row r="26" spans="1:19">
      <c r="A26" s="50"/>
      <c r="B26" s="87"/>
      <c r="C26" s="88"/>
      <c r="D26" s="88"/>
      <c r="E26" s="88"/>
      <c r="F26" s="88"/>
      <c r="G26" s="89"/>
      <c r="H26" s="87"/>
      <c r="I26" s="88"/>
      <c r="J26" s="89"/>
      <c r="K26" s="87"/>
      <c r="L26" s="88"/>
      <c r="M26" s="89"/>
      <c r="N26" s="95"/>
      <c r="O26" s="96"/>
      <c r="P26" s="97"/>
      <c r="Q26" s="87"/>
      <c r="R26" s="88"/>
      <c r="S26" s="89"/>
    </row>
    <row r="27" spans="1:19">
      <c r="A27" s="50"/>
      <c r="B27" s="87"/>
      <c r="C27" s="88"/>
      <c r="D27" s="88"/>
      <c r="E27" s="88"/>
      <c r="F27" s="88"/>
      <c r="G27" s="89"/>
      <c r="H27" s="87"/>
      <c r="I27" s="88"/>
      <c r="J27" s="89"/>
      <c r="K27" s="87"/>
      <c r="L27" s="88"/>
      <c r="M27" s="89"/>
      <c r="N27" s="95"/>
      <c r="O27" s="96"/>
      <c r="P27" s="97"/>
      <c r="Q27" s="87"/>
      <c r="R27" s="88"/>
      <c r="S27" s="89"/>
    </row>
    <row r="28" spans="1:19">
      <c r="A28" s="50"/>
      <c r="B28" s="87"/>
      <c r="C28" s="88"/>
      <c r="D28" s="88"/>
      <c r="E28" s="88"/>
      <c r="F28" s="88"/>
      <c r="G28" s="89"/>
      <c r="H28" s="87"/>
      <c r="I28" s="88"/>
      <c r="J28" s="89"/>
      <c r="K28" s="87"/>
      <c r="L28" s="88"/>
      <c r="M28" s="89"/>
      <c r="N28" s="95"/>
      <c r="O28" s="96"/>
      <c r="P28" s="97"/>
      <c r="Q28" s="87"/>
      <c r="R28" s="88"/>
      <c r="S28" s="89"/>
    </row>
    <row r="29" spans="1:19">
      <c r="A29" s="50"/>
      <c r="B29" s="87"/>
      <c r="C29" s="88"/>
      <c r="D29" s="88"/>
      <c r="E29" s="88"/>
      <c r="F29" s="88"/>
      <c r="G29" s="89"/>
      <c r="H29" s="87"/>
      <c r="I29" s="88"/>
      <c r="J29" s="89"/>
      <c r="K29" s="87"/>
      <c r="L29" s="88"/>
      <c r="M29" s="89"/>
      <c r="N29" s="95"/>
      <c r="O29" s="96"/>
      <c r="P29" s="97"/>
      <c r="Q29" s="87"/>
      <c r="R29" s="88"/>
      <c r="S29" s="89"/>
    </row>
    <row r="30" spans="1:19">
      <c r="A30" s="50"/>
      <c r="B30" s="87"/>
      <c r="C30" s="88"/>
      <c r="D30" s="88"/>
      <c r="E30" s="88"/>
      <c r="F30" s="88"/>
      <c r="G30" s="89"/>
      <c r="H30" s="87"/>
      <c r="I30" s="88"/>
      <c r="J30" s="89"/>
      <c r="K30" s="87"/>
      <c r="L30" s="88"/>
      <c r="M30" s="89"/>
      <c r="N30" s="95"/>
      <c r="O30" s="96"/>
      <c r="P30" s="97"/>
      <c r="Q30" s="87"/>
      <c r="R30" s="88"/>
      <c r="S30" s="89"/>
    </row>
    <row r="31" spans="1:19">
      <c r="A31" s="50"/>
      <c r="B31" s="87"/>
      <c r="C31" s="88"/>
      <c r="D31" s="88"/>
      <c r="E31" s="88"/>
      <c r="F31" s="88"/>
      <c r="G31" s="89"/>
      <c r="H31" s="87"/>
      <c r="I31" s="88"/>
      <c r="J31" s="89"/>
      <c r="K31" s="87"/>
      <c r="L31" s="88"/>
      <c r="M31" s="89"/>
      <c r="N31" s="95"/>
      <c r="O31" s="96"/>
      <c r="P31" s="97"/>
      <c r="Q31" s="87"/>
      <c r="R31" s="88"/>
      <c r="S31" s="89"/>
    </row>
    <row r="32" spans="1:19">
      <c r="A32" s="50"/>
      <c r="B32" s="87"/>
      <c r="C32" s="88"/>
      <c r="D32" s="88"/>
      <c r="E32" s="88"/>
      <c r="F32" s="88"/>
      <c r="G32" s="89"/>
      <c r="H32" s="87"/>
      <c r="I32" s="88"/>
      <c r="J32" s="89"/>
      <c r="K32" s="87"/>
      <c r="L32" s="88"/>
      <c r="M32" s="89"/>
      <c r="N32" s="95"/>
      <c r="O32" s="96"/>
      <c r="P32" s="97"/>
      <c r="Q32" s="87"/>
      <c r="R32" s="88"/>
      <c r="S32" s="89"/>
    </row>
    <row r="33" spans="1:19">
      <c r="A33" s="50"/>
      <c r="B33" s="87"/>
      <c r="C33" s="88"/>
      <c r="D33" s="88"/>
      <c r="E33" s="88"/>
      <c r="F33" s="88"/>
      <c r="G33" s="89"/>
      <c r="H33" s="87"/>
      <c r="I33" s="88"/>
      <c r="J33" s="89"/>
      <c r="K33" s="87"/>
      <c r="L33" s="88"/>
      <c r="M33" s="89"/>
      <c r="N33" s="95"/>
      <c r="O33" s="96"/>
      <c r="P33" s="97"/>
      <c r="Q33" s="87"/>
      <c r="R33" s="88"/>
      <c r="S33" s="89"/>
    </row>
    <row r="34" spans="1:19">
      <c r="A34" s="50"/>
      <c r="B34" s="87"/>
      <c r="C34" s="88"/>
      <c r="D34" s="88"/>
      <c r="E34" s="88"/>
      <c r="F34" s="88"/>
      <c r="G34" s="89"/>
      <c r="H34" s="87"/>
      <c r="I34" s="88"/>
      <c r="J34" s="89"/>
      <c r="K34" s="87"/>
      <c r="L34" s="88"/>
      <c r="M34" s="89"/>
      <c r="N34" s="95"/>
      <c r="O34" s="96"/>
      <c r="P34" s="97"/>
      <c r="Q34" s="87"/>
      <c r="R34" s="88"/>
      <c r="S34" s="89"/>
    </row>
    <row r="35" spans="1:19">
      <c r="A35" s="50"/>
      <c r="B35" s="87"/>
      <c r="C35" s="88"/>
      <c r="D35" s="88"/>
      <c r="E35" s="88"/>
      <c r="F35" s="88"/>
      <c r="G35" s="89"/>
      <c r="H35" s="87"/>
      <c r="I35" s="88"/>
      <c r="J35" s="89"/>
      <c r="K35" s="87"/>
      <c r="L35" s="88"/>
      <c r="M35" s="89"/>
      <c r="N35" s="95"/>
      <c r="O35" s="96"/>
      <c r="P35" s="97"/>
      <c r="Q35" s="87"/>
      <c r="R35" s="88"/>
      <c r="S35" s="89"/>
    </row>
    <row r="36" spans="1:19">
      <c r="A36" s="50"/>
      <c r="B36" s="87"/>
      <c r="C36" s="88"/>
      <c r="D36" s="88"/>
      <c r="E36" s="88"/>
      <c r="F36" s="88"/>
      <c r="G36" s="89"/>
      <c r="H36" s="87"/>
      <c r="I36" s="88"/>
      <c r="J36" s="89"/>
      <c r="K36" s="87"/>
      <c r="L36" s="88"/>
      <c r="M36" s="89"/>
      <c r="N36" s="95"/>
      <c r="O36" s="96"/>
      <c r="P36" s="97"/>
      <c r="Q36" s="87"/>
      <c r="R36" s="88"/>
      <c r="S36" s="89"/>
    </row>
    <row r="37" spans="1:19">
      <c r="A37" s="50"/>
      <c r="B37" s="87"/>
      <c r="C37" s="88"/>
      <c r="D37" s="88"/>
      <c r="E37" s="88"/>
      <c r="F37" s="88"/>
      <c r="G37" s="89"/>
      <c r="H37" s="87"/>
      <c r="I37" s="88"/>
      <c r="J37" s="89"/>
      <c r="K37" s="87"/>
      <c r="L37" s="88"/>
      <c r="M37" s="89"/>
      <c r="N37" s="95"/>
      <c r="O37" s="96"/>
      <c r="P37" s="97"/>
      <c r="Q37" s="87"/>
      <c r="R37" s="88"/>
      <c r="S37" s="89"/>
    </row>
    <row r="38" spans="1:19">
      <c r="A38" s="50"/>
      <c r="B38" s="87"/>
      <c r="C38" s="88"/>
      <c r="D38" s="88"/>
      <c r="E38" s="88"/>
      <c r="F38" s="88"/>
      <c r="G38" s="89"/>
      <c r="H38" s="87"/>
      <c r="I38" s="88"/>
      <c r="J38" s="89"/>
      <c r="K38" s="87"/>
      <c r="L38" s="88"/>
      <c r="M38" s="89"/>
      <c r="N38" s="95"/>
      <c r="O38" s="96"/>
      <c r="P38" s="97"/>
      <c r="Q38" s="87"/>
      <c r="R38" s="88"/>
      <c r="S38" s="89"/>
    </row>
    <row r="39" spans="1:19">
      <c r="A39" s="50"/>
      <c r="B39" s="87"/>
      <c r="C39" s="88"/>
      <c r="D39" s="88"/>
      <c r="E39" s="88"/>
      <c r="F39" s="88"/>
      <c r="G39" s="89"/>
      <c r="H39" s="87"/>
      <c r="I39" s="88"/>
      <c r="J39" s="89"/>
      <c r="K39" s="87"/>
      <c r="L39" s="88"/>
      <c r="M39" s="89"/>
      <c r="N39" s="95"/>
      <c r="O39" s="96"/>
      <c r="P39" s="97"/>
      <c r="Q39" s="87"/>
      <c r="R39" s="88"/>
      <c r="S39" s="89"/>
    </row>
    <row r="40" spans="1:19">
      <c r="A40" s="50"/>
      <c r="B40" s="87"/>
      <c r="C40" s="88"/>
      <c r="D40" s="88"/>
      <c r="E40" s="88"/>
      <c r="F40" s="88"/>
      <c r="G40" s="89"/>
      <c r="H40" s="87"/>
      <c r="I40" s="88"/>
      <c r="J40" s="89"/>
      <c r="K40" s="87"/>
      <c r="L40" s="88"/>
      <c r="M40" s="89"/>
      <c r="N40" s="95"/>
      <c r="O40" s="96"/>
      <c r="P40" s="97"/>
      <c r="Q40" s="87"/>
      <c r="R40" s="88"/>
      <c r="S40" s="89"/>
    </row>
    <row r="41" spans="1:19">
      <c r="A41" s="50"/>
      <c r="B41" s="87"/>
      <c r="C41" s="88"/>
      <c r="D41" s="88"/>
      <c r="E41" s="88"/>
      <c r="F41" s="88"/>
      <c r="G41" s="89"/>
      <c r="H41" s="87"/>
      <c r="I41" s="88"/>
      <c r="J41" s="89"/>
      <c r="K41" s="87"/>
      <c r="L41" s="88"/>
      <c r="M41" s="89"/>
      <c r="N41" s="95"/>
      <c r="O41" s="96"/>
      <c r="P41" s="97"/>
      <c r="Q41" s="87"/>
      <c r="R41" s="88"/>
      <c r="S41" s="89"/>
    </row>
    <row r="42" spans="1:19">
      <c r="A42" s="90" t="s">
        <v>159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</row>
    <row r="43" spans="1:19">
      <c r="A43" s="90" t="s">
        <v>160</v>
      </c>
      <c r="B43" s="90"/>
      <c r="C43" s="90"/>
      <c r="D43" s="90"/>
      <c r="E43" s="90"/>
      <c r="F43" s="90"/>
      <c r="G43" s="90"/>
      <c r="H43" s="90" t="s">
        <v>161</v>
      </c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</row>
    <row r="45" spans="1:19">
      <c r="A45" s="2" t="s">
        <v>162</v>
      </c>
    </row>
    <row r="46" spans="1:19">
      <c r="A46" s="2" t="s">
        <v>163</v>
      </c>
      <c r="K46" s="2" t="s">
        <v>164</v>
      </c>
    </row>
  </sheetData>
  <mergeCells count="145">
    <mergeCell ref="A42:G42"/>
    <mergeCell ref="H42:S42"/>
    <mergeCell ref="A43:G43"/>
    <mergeCell ref="H43:S43"/>
    <mergeCell ref="B40:G40"/>
    <mergeCell ref="H40:J40"/>
    <mergeCell ref="K40:M40"/>
    <mergeCell ref="N40:P40"/>
    <mergeCell ref="Q40:S40"/>
    <mergeCell ref="B41:G41"/>
    <mergeCell ref="H41:J41"/>
    <mergeCell ref="K41:M41"/>
    <mergeCell ref="N41:P41"/>
    <mergeCell ref="Q41:S41"/>
    <mergeCell ref="B38:G38"/>
    <mergeCell ref="H38:J38"/>
    <mergeCell ref="K38:M38"/>
    <mergeCell ref="N38:P38"/>
    <mergeCell ref="Q38:S38"/>
    <mergeCell ref="B39:G39"/>
    <mergeCell ref="H39:J39"/>
    <mergeCell ref="K39:M39"/>
    <mergeCell ref="N39:P39"/>
    <mergeCell ref="Q39:S39"/>
    <mergeCell ref="B36:G36"/>
    <mergeCell ref="H36:J36"/>
    <mergeCell ref="K36:M36"/>
    <mergeCell ref="N36:P36"/>
    <mergeCell ref="Q36:S36"/>
    <mergeCell ref="B37:G37"/>
    <mergeCell ref="H37:J37"/>
    <mergeCell ref="K37:M37"/>
    <mergeCell ref="N37:P37"/>
    <mergeCell ref="Q37:S37"/>
    <mergeCell ref="B34:G34"/>
    <mergeCell ref="H34:J34"/>
    <mergeCell ref="K34:M34"/>
    <mergeCell ref="N34:P34"/>
    <mergeCell ref="Q34:S34"/>
    <mergeCell ref="B35:G35"/>
    <mergeCell ref="H35:J35"/>
    <mergeCell ref="K35:M35"/>
    <mergeCell ref="N35:P35"/>
    <mergeCell ref="Q35:S35"/>
    <mergeCell ref="B32:G32"/>
    <mergeCell ref="H32:J32"/>
    <mergeCell ref="K32:M32"/>
    <mergeCell ref="N32:P32"/>
    <mergeCell ref="Q32:S32"/>
    <mergeCell ref="B33:G33"/>
    <mergeCell ref="H33:J33"/>
    <mergeCell ref="K33:M33"/>
    <mergeCell ref="N33:P33"/>
    <mergeCell ref="Q33:S33"/>
    <mergeCell ref="B30:G30"/>
    <mergeCell ref="H30:J30"/>
    <mergeCell ref="K30:M30"/>
    <mergeCell ref="N30:P30"/>
    <mergeCell ref="Q30:S30"/>
    <mergeCell ref="B31:G31"/>
    <mergeCell ref="H31:J31"/>
    <mergeCell ref="K31:M31"/>
    <mergeCell ref="N31:P31"/>
    <mergeCell ref="Q31:S31"/>
    <mergeCell ref="B28:G28"/>
    <mergeCell ref="H28:J28"/>
    <mergeCell ref="K28:M28"/>
    <mergeCell ref="N28:P28"/>
    <mergeCell ref="Q28:S28"/>
    <mergeCell ref="B29:G29"/>
    <mergeCell ref="H29:J29"/>
    <mergeCell ref="K29:M29"/>
    <mergeCell ref="N29:P29"/>
    <mergeCell ref="Q29:S29"/>
    <mergeCell ref="B26:G26"/>
    <mergeCell ref="H26:J26"/>
    <mergeCell ref="K26:M26"/>
    <mergeCell ref="N26:P26"/>
    <mergeCell ref="Q26:S26"/>
    <mergeCell ref="B27:G27"/>
    <mergeCell ref="H27:J27"/>
    <mergeCell ref="K27:M27"/>
    <mergeCell ref="N27:P27"/>
    <mergeCell ref="Q27:S27"/>
    <mergeCell ref="B24:G24"/>
    <mergeCell ref="H24:J24"/>
    <mergeCell ref="K24:M24"/>
    <mergeCell ref="N24:P24"/>
    <mergeCell ref="Q24:S24"/>
    <mergeCell ref="B25:G25"/>
    <mergeCell ref="H25:J25"/>
    <mergeCell ref="K25:M25"/>
    <mergeCell ref="N25:P25"/>
    <mergeCell ref="Q25:S25"/>
    <mergeCell ref="B22:G22"/>
    <mergeCell ref="H22:J22"/>
    <mergeCell ref="K22:M22"/>
    <mergeCell ref="N22:P22"/>
    <mergeCell ref="Q22:S22"/>
    <mergeCell ref="B23:G23"/>
    <mergeCell ref="H23:J23"/>
    <mergeCell ref="K23:M23"/>
    <mergeCell ref="N23:P23"/>
    <mergeCell ref="Q23:S23"/>
    <mergeCell ref="A20:S20"/>
    <mergeCell ref="B21:G21"/>
    <mergeCell ref="H21:J21"/>
    <mergeCell ref="K21:M21"/>
    <mergeCell ref="N21:P21"/>
    <mergeCell ref="Q21:S21"/>
    <mergeCell ref="H12:M12"/>
    <mergeCell ref="N12:S12"/>
    <mergeCell ref="B13:G13"/>
    <mergeCell ref="H13:M13"/>
    <mergeCell ref="N13:S13"/>
    <mergeCell ref="B14:G14"/>
    <mergeCell ref="H14:M14"/>
    <mergeCell ref="N14:S14"/>
    <mergeCell ref="B18:G18"/>
    <mergeCell ref="H18:M18"/>
    <mergeCell ref="N18:S18"/>
    <mergeCell ref="B19:G19"/>
    <mergeCell ref="H19:M19"/>
    <mergeCell ref="N19:S19"/>
    <mergeCell ref="B16:S16"/>
    <mergeCell ref="A17:S17"/>
    <mergeCell ref="B15:G15"/>
    <mergeCell ref="H15:M15"/>
    <mergeCell ref="A3:I3"/>
    <mergeCell ref="A4:I4"/>
    <mergeCell ref="A5:I5"/>
    <mergeCell ref="J3:S3"/>
    <mergeCell ref="J4:S4"/>
    <mergeCell ref="J5:S5"/>
    <mergeCell ref="N15:S15"/>
    <mergeCell ref="B11:G11"/>
    <mergeCell ref="H11:M11"/>
    <mergeCell ref="N11:S11"/>
    <mergeCell ref="B12:G12"/>
    <mergeCell ref="B7:S7"/>
    <mergeCell ref="B8:S8"/>
    <mergeCell ref="A9:S9"/>
    <mergeCell ref="B10:G10"/>
    <mergeCell ref="H10:M10"/>
    <mergeCell ref="N10:S10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9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3" sqref="G13"/>
    </sheetView>
  </sheetViews>
  <sheetFormatPr defaultRowHeight="15"/>
  <cols>
    <col min="1" max="1" width="66.28515625" style="2" customWidth="1"/>
    <col min="2" max="2" width="14.5703125" style="24" customWidth="1"/>
    <col min="3" max="3" width="13.42578125" style="2" customWidth="1"/>
    <col min="4" max="4" width="15.28515625" style="2" customWidth="1"/>
    <col min="5" max="5" width="11.28515625" style="2" bestFit="1" customWidth="1"/>
    <col min="6" max="7" width="15.28515625" style="2" customWidth="1"/>
    <col min="8" max="8" width="13.140625" style="2" bestFit="1" customWidth="1"/>
    <col min="9" max="9" width="9.28515625" style="2" bestFit="1" customWidth="1"/>
    <col min="10" max="10" width="11.85546875" style="2" customWidth="1"/>
    <col min="11" max="11" width="13.5703125" style="2" customWidth="1"/>
    <col min="12" max="12" width="11.28515625" style="2" bestFit="1" customWidth="1"/>
    <col min="13" max="16384" width="9.140625" style="2"/>
  </cols>
  <sheetData>
    <row r="1" spans="1:12">
      <c r="A1" s="20" t="s">
        <v>76</v>
      </c>
      <c r="D1" s="2" t="s">
        <v>180</v>
      </c>
    </row>
    <row r="2" spans="1:12" ht="15.75" thickBot="1">
      <c r="A2" s="2" t="s">
        <v>85</v>
      </c>
    </row>
    <row r="3" spans="1:12" ht="15" customHeight="1">
      <c r="A3" s="102" t="s">
        <v>1</v>
      </c>
      <c r="B3" s="104" t="s">
        <v>66</v>
      </c>
      <c r="C3" s="98" t="s">
        <v>166</v>
      </c>
      <c r="D3" s="98"/>
      <c r="E3" s="98"/>
      <c r="F3" s="98" t="s">
        <v>70</v>
      </c>
      <c r="G3" s="98"/>
      <c r="H3" s="98"/>
      <c r="J3" s="99" t="s">
        <v>77</v>
      </c>
      <c r="K3" s="100"/>
      <c r="L3" s="101"/>
    </row>
    <row r="4" spans="1:12" ht="26.25" thickBot="1">
      <c r="A4" s="103"/>
      <c r="B4" s="105"/>
      <c r="C4" s="17" t="s">
        <v>67</v>
      </c>
      <c r="D4" s="18" t="s">
        <v>68</v>
      </c>
      <c r="E4" s="18" t="s">
        <v>69</v>
      </c>
      <c r="F4" s="17" t="s">
        <v>67</v>
      </c>
      <c r="G4" s="18" t="s">
        <v>68</v>
      </c>
      <c r="H4" s="18" t="s">
        <v>69</v>
      </c>
      <c r="J4" s="21" t="s">
        <v>67</v>
      </c>
      <c r="K4" s="18" t="s">
        <v>68</v>
      </c>
      <c r="L4" s="22" t="s">
        <v>69</v>
      </c>
    </row>
    <row r="5" spans="1:12" ht="15.75" thickBot="1">
      <c r="A5" s="19" t="s">
        <v>135</v>
      </c>
      <c r="B5" s="32"/>
      <c r="C5" s="53">
        <f t="shared" ref="C5:H5" si="0">SUM(C6+C96)</f>
        <v>785898</v>
      </c>
      <c r="D5" s="53">
        <f t="shared" si="0"/>
        <v>785898</v>
      </c>
      <c r="E5" s="53">
        <f t="shared" si="0"/>
        <v>0</v>
      </c>
      <c r="F5" s="53">
        <f t="shared" si="0"/>
        <v>9815532.0399999991</v>
      </c>
      <c r="G5" s="53">
        <f t="shared" si="0"/>
        <v>9780556.1500000004</v>
      </c>
      <c r="H5" s="54">
        <f t="shared" si="0"/>
        <v>34975.889999999141</v>
      </c>
      <c r="I5" s="55"/>
      <c r="J5" s="56">
        <f>SUM(J6+J96)</f>
        <v>314810.96999999997</v>
      </c>
      <c r="K5" s="53">
        <f>SUM(K6+K96)</f>
        <v>314075.61</v>
      </c>
      <c r="L5" s="54">
        <f>SUM(L6+L96)</f>
        <v>735.35999999999331</v>
      </c>
    </row>
    <row r="6" spans="1:12">
      <c r="A6" s="30" t="s">
        <v>75</v>
      </c>
      <c r="B6" s="33"/>
      <c r="C6" s="57">
        <f t="shared" ref="C6:L6" si="1">SUM(C7+C19+C73+C76+C83)</f>
        <v>785898</v>
      </c>
      <c r="D6" s="57">
        <f t="shared" si="1"/>
        <v>785898</v>
      </c>
      <c r="E6" s="57">
        <f t="shared" si="1"/>
        <v>0</v>
      </c>
      <c r="F6" s="57">
        <f>SUM(F7+F19+F73+F76+F83)</f>
        <v>9815532.0399999991</v>
      </c>
      <c r="G6" s="57">
        <f t="shared" si="1"/>
        <v>9780556.1500000004</v>
      </c>
      <c r="H6" s="57">
        <f t="shared" si="1"/>
        <v>34975.889999999141</v>
      </c>
      <c r="I6" s="57">
        <f t="shared" si="1"/>
        <v>0</v>
      </c>
      <c r="J6" s="57">
        <f t="shared" si="1"/>
        <v>314810.96999999997</v>
      </c>
      <c r="K6" s="57">
        <f t="shared" si="1"/>
        <v>314075.61</v>
      </c>
      <c r="L6" s="57">
        <f t="shared" si="1"/>
        <v>735.35999999999331</v>
      </c>
    </row>
    <row r="7" spans="1:12">
      <c r="A7" s="29" t="s">
        <v>78</v>
      </c>
      <c r="B7" s="23" t="s">
        <v>91</v>
      </c>
      <c r="C7" s="58">
        <f t="shared" ref="C7:H7" si="2">SUM(C8+C14)</f>
        <v>40000</v>
      </c>
      <c r="D7" s="58">
        <f t="shared" si="2"/>
        <v>40000</v>
      </c>
      <c r="E7" s="58">
        <f t="shared" si="2"/>
        <v>0</v>
      </c>
      <c r="F7" s="58">
        <f t="shared" si="2"/>
        <v>3493547.16</v>
      </c>
      <c r="G7" s="58">
        <f t="shared" si="2"/>
        <v>3493547.16</v>
      </c>
      <c r="H7" s="59">
        <f t="shared" si="2"/>
        <v>0</v>
      </c>
      <c r="I7" s="55"/>
      <c r="J7" s="60">
        <f t="shared" ref="J7" si="3">SUM(J8+J14)</f>
        <v>50000</v>
      </c>
      <c r="K7" s="58">
        <f t="shared" ref="K7" si="4">SUM(K8+K14)</f>
        <v>50000</v>
      </c>
      <c r="L7" s="59">
        <f t="shared" ref="L7" si="5">SUM(L8+L14)</f>
        <v>0</v>
      </c>
    </row>
    <row r="8" spans="1:12" ht="16.5" customHeight="1">
      <c r="A8" s="9" t="s">
        <v>71</v>
      </c>
      <c r="B8" s="23" t="s">
        <v>90</v>
      </c>
      <c r="C8" s="61">
        <f t="shared" ref="C8:D8" si="6">SUM(C9:C10)</f>
        <v>0</v>
      </c>
      <c r="D8" s="61">
        <f t="shared" si="6"/>
        <v>0</v>
      </c>
      <c r="E8" s="62">
        <f t="shared" ref="E8:E10" si="7">SUM(C8-D8)</f>
        <v>0</v>
      </c>
      <c r="F8" s="61">
        <f>SUM(F9:F10)</f>
        <v>3493547.16</v>
      </c>
      <c r="G8" s="61">
        <f>SUM(G9:G10)</f>
        <v>3493547.16</v>
      </c>
      <c r="H8" s="63">
        <f t="shared" ref="H8:H10" si="8">SUM(F8-G8)</f>
        <v>0</v>
      </c>
      <c r="I8" s="55"/>
      <c r="J8" s="64">
        <f>SUM(J9:J10)</f>
        <v>50000</v>
      </c>
      <c r="K8" s="61">
        <f>SUM(K9:K10)</f>
        <v>50000</v>
      </c>
      <c r="L8" s="63">
        <f t="shared" ref="L8:L13" si="9">SUM(J8-K8)</f>
        <v>0</v>
      </c>
    </row>
    <row r="9" spans="1:12" ht="16.5" customHeight="1">
      <c r="A9" s="10" t="s">
        <v>72</v>
      </c>
      <c r="B9" s="23">
        <v>211</v>
      </c>
      <c r="C9" s="65"/>
      <c r="D9" s="65"/>
      <c r="E9" s="62">
        <f t="shared" si="7"/>
        <v>0</v>
      </c>
      <c r="F9" s="61">
        <v>2683219.02</v>
      </c>
      <c r="G9" s="61">
        <v>2683219.02</v>
      </c>
      <c r="H9" s="63">
        <f t="shared" si="8"/>
        <v>0</v>
      </c>
      <c r="I9" s="55"/>
      <c r="J9" s="66">
        <v>38402</v>
      </c>
      <c r="K9" s="65">
        <v>38402</v>
      </c>
      <c r="L9" s="63">
        <f t="shared" si="9"/>
        <v>0</v>
      </c>
    </row>
    <row r="10" spans="1:12" ht="16.5" customHeight="1">
      <c r="A10" s="10" t="s">
        <v>73</v>
      </c>
      <c r="B10" s="23" t="s">
        <v>89</v>
      </c>
      <c r="C10" s="61">
        <f t="shared" ref="C10:D10" si="10">SUM(C11:C13)</f>
        <v>0</v>
      </c>
      <c r="D10" s="61">
        <f t="shared" si="10"/>
        <v>0</v>
      </c>
      <c r="E10" s="62">
        <f t="shared" si="7"/>
        <v>0</v>
      </c>
      <c r="F10" s="61">
        <f t="shared" ref="F10:G10" si="11">SUM(F11:F13)</f>
        <v>810328.14</v>
      </c>
      <c r="G10" s="61">
        <f t="shared" si="11"/>
        <v>810328.14</v>
      </c>
      <c r="H10" s="63">
        <f t="shared" si="8"/>
        <v>0</v>
      </c>
      <c r="I10" s="55"/>
      <c r="J10" s="61">
        <f t="shared" ref="J10" si="12">SUM(J11:J13)</f>
        <v>11598</v>
      </c>
      <c r="K10" s="61">
        <f t="shared" ref="K10" si="13">SUM(K11:K13)</f>
        <v>11598</v>
      </c>
      <c r="L10" s="63">
        <f t="shared" si="9"/>
        <v>0</v>
      </c>
    </row>
    <row r="11" spans="1:12" ht="16.5" customHeight="1">
      <c r="A11" s="31" t="s">
        <v>86</v>
      </c>
      <c r="B11" s="23">
        <v>213</v>
      </c>
      <c r="C11" s="65"/>
      <c r="D11" s="65"/>
      <c r="E11" s="62">
        <f t="shared" ref="E11:E13" si="14">SUM(C11-D11)</f>
        <v>0</v>
      </c>
      <c r="F11" s="61">
        <v>77810.14</v>
      </c>
      <c r="G11" s="61">
        <v>77810.14</v>
      </c>
      <c r="H11" s="63">
        <f t="shared" ref="H11:H13" si="15">SUM(F11-G11)</f>
        <v>0</v>
      </c>
      <c r="I11" s="55"/>
      <c r="J11" s="65">
        <v>1113</v>
      </c>
      <c r="K11" s="65">
        <v>1113</v>
      </c>
      <c r="L11" s="63">
        <f t="shared" si="9"/>
        <v>0</v>
      </c>
    </row>
    <row r="12" spans="1:12" ht="16.5" customHeight="1">
      <c r="A12" s="31" t="s">
        <v>87</v>
      </c>
      <c r="B12" s="23">
        <v>213</v>
      </c>
      <c r="C12" s="65"/>
      <c r="D12" s="65"/>
      <c r="E12" s="62">
        <f t="shared" si="14"/>
        <v>0</v>
      </c>
      <c r="F12" s="61">
        <v>5366</v>
      </c>
      <c r="G12" s="61">
        <v>5366</v>
      </c>
      <c r="H12" s="63">
        <f t="shared" si="15"/>
        <v>0</v>
      </c>
      <c r="I12" s="55"/>
      <c r="J12" s="65">
        <v>78</v>
      </c>
      <c r="K12" s="65">
        <v>78</v>
      </c>
      <c r="L12" s="63">
        <f t="shared" si="9"/>
        <v>0</v>
      </c>
    </row>
    <row r="13" spans="1:12" ht="16.5" customHeight="1">
      <c r="A13" s="31" t="s">
        <v>88</v>
      </c>
      <c r="B13" s="23">
        <v>213</v>
      </c>
      <c r="C13" s="65"/>
      <c r="D13" s="65"/>
      <c r="E13" s="62">
        <f t="shared" si="14"/>
        <v>0</v>
      </c>
      <c r="F13" s="61">
        <v>727152</v>
      </c>
      <c r="G13" s="61">
        <v>727152</v>
      </c>
      <c r="H13" s="63">
        <f t="shared" si="15"/>
        <v>0</v>
      </c>
      <c r="I13" s="55"/>
      <c r="J13" s="65">
        <v>10407</v>
      </c>
      <c r="K13" s="65">
        <v>10407</v>
      </c>
      <c r="L13" s="63">
        <f t="shared" si="9"/>
        <v>0</v>
      </c>
    </row>
    <row r="14" spans="1:12" ht="16.5" customHeight="1">
      <c r="A14" s="11" t="s">
        <v>2</v>
      </c>
      <c r="B14" s="34" t="s">
        <v>92</v>
      </c>
      <c r="C14" s="67">
        <f t="shared" ref="C14:D14" si="16">SUM(C15:C18)</f>
        <v>40000</v>
      </c>
      <c r="D14" s="67">
        <f t="shared" si="16"/>
        <v>40000</v>
      </c>
      <c r="E14" s="62">
        <f>SUM(C14-D14)</f>
        <v>0</v>
      </c>
      <c r="F14" s="67">
        <f>SUM(F15:F18)</f>
        <v>0</v>
      </c>
      <c r="G14" s="67">
        <f>SUM(G15:G18)</f>
        <v>0</v>
      </c>
      <c r="H14" s="63">
        <f>SUM(F14-G14)</f>
        <v>0</v>
      </c>
      <c r="I14" s="55"/>
      <c r="J14" s="68">
        <f>SUM(J15:J18)</f>
        <v>0</v>
      </c>
      <c r="K14" s="67">
        <f>SUM(K15:K18)</f>
        <v>0</v>
      </c>
      <c r="L14" s="63">
        <f>SUM(J14-K14)</f>
        <v>0</v>
      </c>
    </row>
    <row r="15" spans="1:12" ht="16.5" customHeight="1">
      <c r="A15" s="12" t="s">
        <v>3</v>
      </c>
      <c r="B15" s="35" t="s">
        <v>93</v>
      </c>
      <c r="C15" s="67"/>
      <c r="D15" s="67"/>
      <c r="E15" s="62">
        <f t="shared" ref="E15:E76" si="17">SUM(C15-D15)</f>
        <v>0</v>
      </c>
      <c r="F15" s="67"/>
      <c r="G15" s="67"/>
      <c r="H15" s="63">
        <f t="shared" ref="H15:H76" si="18">SUM(F15-G15)</f>
        <v>0</v>
      </c>
      <c r="I15" s="55"/>
      <c r="J15" s="68"/>
      <c r="K15" s="67"/>
      <c r="L15" s="63">
        <f t="shared" ref="L15:L73" si="19">SUM(J15-K15)</f>
        <v>0</v>
      </c>
    </row>
    <row r="16" spans="1:12" ht="16.5" customHeight="1">
      <c r="A16" s="12" t="s">
        <v>4</v>
      </c>
      <c r="B16" s="35">
        <v>212.11019999999999</v>
      </c>
      <c r="C16" s="67"/>
      <c r="D16" s="67"/>
      <c r="E16" s="62">
        <f t="shared" si="17"/>
        <v>0</v>
      </c>
      <c r="F16" s="67"/>
      <c r="G16" s="67"/>
      <c r="H16" s="63">
        <f t="shared" si="18"/>
        <v>0</v>
      </c>
      <c r="I16" s="55"/>
      <c r="J16" s="68"/>
      <c r="K16" s="67"/>
      <c r="L16" s="63">
        <f t="shared" si="19"/>
        <v>0</v>
      </c>
    </row>
    <row r="17" spans="1:12" ht="16.5" customHeight="1">
      <c r="A17" s="12" t="s">
        <v>5</v>
      </c>
      <c r="B17" s="35">
        <v>212.1103</v>
      </c>
      <c r="C17" s="67">
        <v>40000</v>
      </c>
      <c r="D17" s="67">
        <v>40000</v>
      </c>
      <c r="E17" s="62">
        <f t="shared" si="17"/>
        <v>0</v>
      </c>
      <c r="F17" s="67"/>
      <c r="G17" s="67"/>
      <c r="H17" s="63">
        <f t="shared" si="18"/>
        <v>0</v>
      </c>
      <c r="I17" s="55"/>
      <c r="J17" s="68"/>
      <c r="K17" s="67"/>
      <c r="L17" s="63">
        <f t="shared" si="19"/>
        <v>0</v>
      </c>
    </row>
    <row r="18" spans="1:12" ht="16.5" customHeight="1">
      <c r="A18" s="13" t="s">
        <v>31</v>
      </c>
      <c r="B18" s="36">
        <v>212</v>
      </c>
      <c r="C18" s="67"/>
      <c r="D18" s="67"/>
      <c r="E18" s="62">
        <f t="shared" si="17"/>
        <v>0</v>
      </c>
      <c r="F18" s="67"/>
      <c r="G18" s="67"/>
      <c r="H18" s="63">
        <f t="shared" si="18"/>
        <v>0</v>
      </c>
      <c r="I18" s="55"/>
      <c r="J18" s="68"/>
      <c r="K18" s="67"/>
      <c r="L18" s="63">
        <f t="shared" si="19"/>
        <v>0</v>
      </c>
    </row>
    <row r="19" spans="1:12" ht="16.5" customHeight="1">
      <c r="A19" s="25" t="s">
        <v>6</v>
      </c>
      <c r="B19" s="37" t="s">
        <v>94</v>
      </c>
      <c r="C19" s="69">
        <f>SUM(C20+C21+C24+C29+C30+C35)</f>
        <v>200000</v>
      </c>
      <c r="D19" s="69">
        <f>SUM(D20+D21+D24+D29+D30+D35)</f>
        <v>200000</v>
      </c>
      <c r="E19" s="70">
        <f t="shared" si="17"/>
        <v>0</v>
      </c>
      <c r="F19" s="69">
        <f>SUM(F20+F21+F24+F29+F30+F35)</f>
        <v>5502354.8999999994</v>
      </c>
      <c r="G19" s="69">
        <f>SUM(G20+G21+G24+G29+G30+G35)</f>
        <v>5468370.0700000003</v>
      </c>
      <c r="H19" s="71">
        <f t="shared" si="18"/>
        <v>33984.829999999143</v>
      </c>
      <c r="I19" s="55"/>
      <c r="J19" s="72">
        <f>SUM(J20+J21+J24+J29+J30+J35)</f>
        <v>109635.08</v>
      </c>
      <c r="K19" s="69">
        <f>SUM(K20+K21+K24+K29+K30+K35)</f>
        <v>108997.04000000001</v>
      </c>
      <c r="L19" s="71">
        <f t="shared" si="19"/>
        <v>638.0399999999936</v>
      </c>
    </row>
    <row r="20" spans="1:12" ht="16.5" customHeight="1">
      <c r="A20" s="11" t="s">
        <v>83</v>
      </c>
      <c r="B20" s="34">
        <v>221</v>
      </c>
      <c r="C20" s="67"/>
      <c r="D20" s="67"/>
      <c r="E20" s="62">
        <f t="shared" si="17"/>
        <v>0</v>
      </c>
      <c r="F20" s="67">
        <v>125000</v>
      </c>
      <c r="G20" s="67">
        <v>125000</v>
      </c>
      <c r="H20" s="63">
        <f>SUM(F20-G20)</f>
        <v>0</v>
      </c>
      <c r="I20" s="55"/>
      <c r="J20" s="68"/>
      <c r="K20" s="67"/>
      <c r="L20" s="63">
        <f t="shared" si="19"/>
        <v>0</v>
      </c>
    </row>
    <row r="21" spans="1:12" ht="16.5" customHeight="1">
      <c r="A21" s="11" t="s">
        <v>7</v>
      </c>
      <c r="B21" s="34" t="s">
        <v>95</v>
      </c>
      <c r="C21" s="67">
        <f t="shared" ref="C21:D21" si="20">SUM(C22:C23)</f>
        <v>0</v>
      </c>
      <c r="D21" s="67">
        <f t="shared" si="20"/>
        <v>0</v>
      </c>
      <c r="E21" s="62">
        <f t="shared" si="17"/>
        <v>0</v>
      </c>
      <c r="F21" s="67">
        <f>SUM(F22:F23)</f>
        <v>6000</v>
      </c>
      <c r="G21" s="67">
        <f>SUM(G22:G23)</f>
        <v>6000</v>
      </c>
      <c r="H21" s="63">
        <f t="shared" si="18"/>
        <v>0</v>
      </c>
      <c r="I21" s="55"/>
      <c r="J21" s="68">
        <f>SUM(J22:J23)</f>
        <v>0</v>
      </c>
      <c r="K21" s="67">
        <f>SUM(K22:K23)</f>
        <v>0</v>
      </c>
      <c r="L21" s="63">
        <f t="shared" si="19"/>
        <v>0</v>
      </c>
    </row>
    <row r="22" spans="1:12" ht="16.5" customHeight="1">
      <c r="A22" s="12" t="s">
        <v>8</v>
      </c>
      <c r="B22" s="35">
        <v>222.1104</v>
      </c>
      <c r="C22" s="67"/>
      <c r="D22" s="67"/>
      <c r="E22" s="62">
        <f t="shared" si="17"/>
        <v>0</v>
      </c>
      <c r="F22" s="67"/>
      <c r="G22" s="67"/>
      <c r="H22" s="63">
        <f t="shared" si="18"/>
        <v>0</v>
      </c>
      <c r="I22" s="55"/>
      <c r="J22" s="68"/>
      <c r="K22" s="67"/>
      <c r="L22" s="63">
        <f t="shared" si="19"/>
        <v>0</v>
      </c>
    </row>
    <row r="23" spans="1:12" ht="16.5" customHeight="1">
      <c r="A23" s="12" t="s">
        <v>9</v>
      </c>
      <c r="B23" s="35">
        <v>222.11250000000001</v>
      </c>
      <c r="C23" s="67"/>
      <c r="D23" s="67"/>
      <c r="E23" s="62">
        <f t="shared" si="17"/>
        <v>0</v>
      </c>
      <c r="F23" s="67">
        <v>6000</v>
      </c>
      <c r="G23" s="67">
        <v>6000</v>
      </c>
      <c r="H23" s="63">
        <f t="shared" si="18"/>
        <v>0</v>
      </c>
      <c r="I23" s="55"/>
      <c r="J23" s="68"/>
      <c r="K23" s="67"/>
      <c r="L23" s="63">
        <f t="shared" si="19"/>
        <v>0</v>
      </c>
    </row>
    <row r="24" spans="1:12" ht="16.5" customHeight="1">
      <c r="A24" s="11" t="s">
        <v>10</v>
      </c>
      <c r="B24" s="34" t="s">
        <v>96</v>
      </c>
      <c r="C24" s="67">
        <f t="shared" ref="C24:D24" si="21">SUM(C25:C28)</f>
        <v>0</v>
      </c>
      <c r="D24" s="67">
        <f t="shared" si="21"/>
        <v>0</v>
      </c>
      <c r="E24" s="62">
        <f t="shared" si="17"/>
        <v>0</v>
      </c>
      <c r="F24" s="67">
        <f>SUM(F25:F28)</f>
        <v>4591536.68</v>
      </c>
      <c r="G24" s="67">
        <f>SUM(G25:G28)</f>
        <v>4589956.7</v>
      </c>
      <c r="H24" s="63">
        <f t="shared" si="18"/>
        <v>1579.9799999995157</v>
      </c>
      <c r="I24" s="55"/>
      <c r="J24" s="68">
        <f>SUM(J25:J28)</f>
        <v>0</v>
      </c>
      <c r="K24" s="67">
        <f>SUM(K25:K28)</f>
        <v>0</v>
      </c>
      <c r="L24" s="63">
        <f t="shared" si="19"/>
        <v>0</v>
      </c>
    </row>
    <row r="25" spans="1:12" ht="16.5" customHeight="1">
      <c r="A25" s="12" t="s">
        <v>11</v>
      </c>
      <c r="B25" s="35" t="s">
        <v>97</v>
      </c>
      <c r="C25" s="67"/>
      <c r="D25" s="67"/>
      <c r="E25" s="62">
        <f t="shared" si="17"/>
        <v>0</v>
      </c>
      <c r="F25" s="67">
        <v>4390436.68</v>
      </c>
      <c r="G25" s="67">
        <v>4390436.7</v>
      </c>
      <c r="H25" s="63">
        <f t="shared" si="18"/>
        <v>-2.0000000484287739E-2</v>
      </c>
      <c r="I25" s="55"/>
      <c r="J25" s="68"/>
      <c r="K25" s="67"/>
      <c r="L25" s="63">
        <f t="shared" si="19"/>
        <v>0</v>
      </c>
    </row>
    <row r="26" spans="1:12" ht="16.5" customHeight="1">
      <c r="A26" s="12" t="s">
        <v>12</v>
      </c>
      <c r="B26" s="35" t="s">
        <v>99</v>
      </c>
      <c r="C26" s="67"/>
      <c r="D26" s="67"/>
      <c r="E26" s="62">
        <f t="shared" si="17"/>
        <v>0</v>
      </c>
      <c r="F26" s="67">
        <v>171100</v>
      </c>
      <c r="G26" s="67">
        <v>171100</v>
      </c>
      <c r="H26" s="63">
        <f t="shared" si="18"/>
        <v>0</v>
      </c>
      <c r="I26" s="55"/>
      <c r="J26" s="68"/>
      <c r="K26" s="67"/>
      <c r="L26" s="63">
        <f t="shared" si="19"/>
        <v>0</v>
      </c>
    </row>
    <row r="27" spans="1:12" ht="16.5" customHeight="1">
      <c r="A27" s="12" t="s">
        <v>13</v>
      </c>
      <c r="B27" s="49" t="s">
        <v>98</v>
      </c>
      <c r="C27" s="67"/>
      <c r="D27" s="67"/>
      <c r="E27" s="62">
        <f t="shared" si="17"/>
        <v>0</v>
      </c>
      <c r="F27" s="67"/>
      <c r="G27" s="67"/>
      <c r="H27" s="63">
        <f t="shared" si="18"/>
        <v>0</v>
      </c>
      <c r="I27" s="55"/>
      <c r="J27" s="68"/>
      <c r="K27" s="67"/>
      <c r="L27" s="63">
        <f t="shared" si="19"/>
        <v>0</v>
      </c>
    </row>
    <row r="28" spans="1:12" ht="16.5" customHeight="1">
      <c r="A28" s="12" t="s">
        <v>14</v>
      </c>
      <c r="B28" s="35" t="s">
        <v>100</v>
      </c>
      <c r="C28" s="67"/>
      <c r="D28" s="67"/>
      <c r="E28" s="62">
        <f t="shared" si="17"/>
        <v>0</v>
      </c>
      <c r="F28" s="67">
        <v>30000</v>
      </c>
      <c r="G28" s="67">
        <v>28420</v>
      </c>
      <c r="H28" s="63">
        <f t="shared" si="18"/>
        <v>1580</v>
      </c>
      <c r="I28" s="55"/>
      <c r="J28" s="68"/>
      <c r="K28" s="67"/>
      <c r="L28" s="63">
        <f t="shared" si="19"/>
        <v>0</v>
      </c>
    </row>
    <row r="29" spans="1:12" ht="16.5" customHeight="1">
      <c r="A29" s="11" t="s">
        <v>82</v>
      </c>
      <c r="B29" s="34">
        <v>224</v>
      </c>
      <c r="C29" s="67"/>
      <c r="D29" s="67"/>
      <c r="E29" s="62">
        <f t="shared" si="17"/>
        <v>0</v>
      </c>
      <c r="F29" s="67"/>
      <c r="G29" s="67"/>
      <c r="H29" s="63">
        <f t="shared" si="18"/>
        <v>0</v>
      </c>
      <c r="I29" s="55"/>
      <c r="J29" s="68"/>
      <c r="K29" s="67"/>
      <c r="L29" s="63">
        <f t="shared" si="19"/>
        <v>0</v>
      </c>
    </row>
    <row r="30" spans="1:12" ht="16.5" customHeight="1">
      <c r="A30" s="11" t="s">
        <v>15</v>
      </c>
      <c r="B30" s="34" t="s">
        <v>101</v>
      </c>
      <c r="C30" s="67">
        <f t="shared" ref="C30:H30" si="22">SUM(C31:C34)</f>
        <v>200000</v>
      </c>
      <c r="D30" s="67">
        <f t="shared" si="22"/>
        <v>200000</v>
      </c>
      <c r="E30" s="67">
        <f t="shared" si="22"/>
        <v>0</v>
      </c>
      <c r="F30" s="67">
        <f t="shared" si="22"/>
        <v>280000</v>
      </c>
      <c r="G30" s="67">
        <f t="shared" si="22"/>
        <v>247595.15</v>
      </c>
      <c r="H30" s="67">
        <f t="shared" si="22"/>
        <v>32404.850000000006</v>
      </c>
      <c r="I30" s="55"/>
      <c r="J30" s="68">
        <f>SUM(J31:J33)</f>
        <v>0</v>
      </c>
      <c r="K30" s="67">
        <f>SUM(K31:K33)</f>
        <v>0</v>
      </c>
      <c r="L30" s="63">
        <f t="shared" si="19"/>
        <v>0</v>
      </c>
    </row>
    <row r="31" spans="1:12" ht="16.5" customHeight="1">
      <c r="A31" s="14" t="s">
        <v>174</v>
      </c>
      <c r="B31" s="35" t="s">
        <v>102</v>
      </c>
      <c r="C31" s="67"/>
      <c r="D31" s="67"/>
      <c r="E31" s="62">
        <f t="shared" si="17"/>
        <v>0</v>
      </c>
      <c r="F31" s="67">
        <v>230000</v>
      </c>
      <c r="G31" s="67">
        <v>197595.15</v>
      </c>
      <c r="H31" s="63">
        <f t="shared" si="18"/>
        <v>32404.850000000006</v>
      </c>
      <c r="I31" s="55"/>
      <c r="J31" s="68"/>
      <c r="K31" s="67"/>
      <c r="L31" s="63">
        <f t="shared" si="19"/>
        <v>0</v>
      </c>
    </row>
    <row r="32" spans="1:12" ht="16.5" customHeight="1">
      <c r="A32" s="12" t="s">
        <v>16</v>
      </c>
      <c r="B32" s="35" t="s">
        <v>103</v>
      </c>
      <c r="C32" s="67"/>
      <c r="D32" s="67"/>
      <c r="E32" s="62">
        <f t="shared" si="17"/>
        <v>0</v>
      </c>
      <c r="F32" s="67"/>
      <c r="G32" s="67"/>
      <c r="H32" s="63">
        <f t="shared" si="18"/>
        <v>0</v>
      </c>
      <c r="I32" s="55"/>
      <c r="J32" s="68"/>
      <c r="K32" s="67"/>
      <c r="L32" s="63">
        <f t="shared" si="19"/>
        <v>0</v>
      </c>
    </row>
    <row r="33" spans="1:12" ht="16.5" customHeight="1">
      <c r="A33" s="12" t="s">
        <v>17</v>
      </c>
      <c r="B33" s="35" t="s">
        <v>104</v>
      </c>
      <c r="C33" s="67"/>
      <c r="D33" s="67"/>
      <c r="E33" s="62">
        <f t="shared" si="17"/>
        <v>0</v>
      </c>
      <c r="F33" s="67">
        <v>50000</v>
      </c>
      <c r="G33" s="67">
        <v>50000</v>
      </c>
      <c r="H33" s="63">
        <f t="shared" si="18"/>
        <v>0</v>
      </c>
      <c r="I33" s="55"/>
      <c r="J33" s="68"/>
      <c r="K33" s="67"/>
      <c r="L33" s="63">
        <f t="shared" si="19"/>
        <v>0</v>
      </c>
    </row>
    <row r="34" spans="1:12" ht="16.5" customHeight="1">
      <c r="A34" s="12" t="s">
        <v>181</v>
      </c>
      <c r="B34" s="35">
        <v>225</v>
      </c>
      <c r="C34" s="67">
        <v>200000</v>
      </c>
      <c r="D34" s="67">
        <v>200000</v>
      </c>
      <c r="E34" s="62">
        <f t="shared" si="17"/>
        <v>0</v>
      </c>
      <c r="F34" s="67"/>
      <c r="G34" s="67"/>
      <c r="H34" s="63">
        <f t="shared" si="18"/>
        <v>0</v>
      </c>
      <c r="I34" s="55"/>
      <c r="J34" s="68"/>
      <c r="K34" s="67"/>
      <c r="L34" s="63"/>
    </row>
    <row r="35" spans="1:12" ht="16.5" customHeight="1">
      <c r="A35" s="11" t="s">
        <v>18</v>
      </c>
      <c r="B35" s="38" t="s">
        <v>105</v>
      </c>
      <c r="C35" s="67">
        <f>SUM(C36:C43)</f>
        <v>0</v>
      </c>
      <c r="D35" s="67">
        <f>SUM(D36:D43)</f>
        <v>0</v>
      </c>
      <c r="E35" s="62">
        <f t="shared" si="17"/>
        <v>0</v>
      </c>
      <c r="F35" s="67">
        <f>SUM(F36:F43)</f>
        <v>499818.22000000003</v>
      </c>
      <c r="G35" s="67">
        <f>SUM(G36:G43)</f>
        <v>499818.22000000003</v>
      </c>
      <c r="H35" s="63">
        <f t="shared" si="18"/>
        <v>0</v>
      </c>
      <c r="I35" s="55"/>
      <c r="J35" s="68">
        <f>SUM(J36:J43)</f>
        <v>109635.08</v>
      </c>
      <c r="K35" s="67">
        <f>SUM(K36:K43)</f>
        <v>108997.04000000001</v>
      </c>
      <c r="L35" s="63">
        <f t="shared" si="19"/>
        <v>638.0399999999936</v>
      </c>
    </row>
    <row r="36" spans="1:12" ht="16.5" customHeight="1">
      <c r="A36" s="12" t="s">
        <v>19</v>
      </c>
      <c r="B36" s="35" t="s">
        <v>106</v>
      </c>
      <c r="C36" s="67"/>
      <c r="D36" s="67"/>
      <c r="E36" s="62">
        <f t="shared" si="17"/>
        <v>0</v>
      </c>
      <c r="F36" s="67"/>
      <c r="G36" s="67"/>
      <c r="H36" s="63">
        <f t="shared" si="18"/>
        <v>0</v>
      </c>
      <c r="I36" s="55"/>
      <c r="J36" s="68"/>
      <c r="K36" s="67"/>
      <c r="L36" s="63">
        <f t="shared" si="19"/>
        <v>0</v>
      </c>
    </row>
    <row r="37" spans="1:12" ht="16.5" customHeight="1">
      <c r="A37" s="12" t="s">
        <v>20</v>
      </c>
      <c r="B37" s="35" t="s">
        <v>107</v>
      </c>
      <c r="C37" s="67"/>
      <c r="D37" s="67"/>
      <c r="E37" s="62">
        <f t="shared" si="17"/>
        <v>0</v>
      </c>
      <c r="F37" s="67"/>
      <c r="G37" s="67"/>
      <c r="H37" s="63">
        <f t="shared" si="18"/>
        <v>0</v>
      </c>
      <c r="I37" s="55"/>
      <c r="J37" s="68"/>
      <c r="K37" s="67"/>
      <c r="L37" s="63">
        <f t="shared" si="19"/>
        <v>0</v>
      </c>
    </row>
    <row r="38" spans="1:12" ht="25.5" customHeight="1">
      <c r="A38" s="12" t="s">
        <v>21</v>
      </c>
      <c r="B38" s="39" t="s">
        <v>108</v>
      </c>
      <c r="C38" s="67"/>
      <c r="D38" s="67"/>
      <c r="E38" s="62">
        <f t="shared" si="17"/>
        <v>0</v>
      </c>
      <c r="F38" s="67">
        <v>25684</v>
      </c>
      <c r="G38" s="67">
        <v>25684</v>
      </c>
      <c r="H38" s="63">
        <f t="shared" si="18"/>
        <v>0</v>
      </c>
      <c r="I38" s="55"/>
      <c r="J38" s="68"/>
      <c r="K38" s="67"/>
      <c r="L38" s="63">
        <f t="shared" si="19"/>
        <v>0</v>
      </c>
    </row>
    <row r="39" spans="1:12" ht="16.5" customHeight="1">
      <c r="A39" s="12" t="s">
        <v>22</v>
      </c>
      <c r="B39" s="39" t="s">
        <v>109</v>
      </c>
      <c r="C39" s="67"/>
      <c r="D39" s="67"/>
      <c r="E39" s="62">
        <f t="shared" si="17"/>
        <v>0</v>
      </c>
      <c r="F39" s="67"/>
      <c r="G39" s="67"/>
      <c r="H39" s="63">
        <f t="shared" si="18"/>
        <v>0</v>
      </c>
      <c r="I39" s="55"/>
      <c r="J39" s="68"/>
      <c r="K39" s="67"/>
      <c r="L39" s="63">
        <f t="shared" si="19"/>
        <v>0</v>
      </c>
    </row>
    <row r="40" spans="1:12" ht="16.5" customHeight="1">
      <c r="A40" s="12" t="s">
        <v>23</v>
      </c>
      <c r="B40" s="35" t="s">
        <v>110</v>
      </c>
      <c r="C40" s="67"/>
      <c r="D40" s="67"/>
      <c r="E40" s="62">
        <f t="shared" si="17"/>
        <v>0</v>
      </c>
      <c r="F40" s="67"/>
      <c r="G40" s="67"/>
      <c r="H40" s="63">
        <f t="shared" si="18"/>
        <v>0</v>
      </c>
      <c r="I40" s="55"/>
      <c r="J40" s="68"/>
      <c r="K40" s="67"/>
      <c r="L40" s="63">
        <f t="shared" si="19"/>
        <v>0</v>
      </c>
    </row>
    <row r="41" spans="1:12" ht="16.5" customHeight="1">
      <c r="A41" s="12" t="s">
        <v>24</v>
      </c>
      <c r="B41" s="35" t="s">
        <v>111</v>
      </c>
      <c r="C41" s="67"/>
      <c r="D41" s="67"/>
      <c r="E41" s="62">
        <f t="shared" si="17"/>
        <v>0</v>
      </c>
      <c r="F41" s="67"/>
      <c r="G41" s="67"/>
      <c r="H41" s="63">
        <f t="shared" si="18"/>
        <v>0</v>
      </c>
      <c r="I41" s="55"/>
      <c r="J41" s="68">
        <v>10054.969999999999</v>
      </c>
      <c r="K41" s="67">
        <v>9416.93</v>
      </c>
      <c r="L41" s="63">
        <f t="shared" si="19"/>
        <v>638.03999999999905</v>
      </c>
    </row>
    <row r="42" spans="1:12" ht="16.5" customHeight="1">
      <c r="A42" s="12" t="s">
        <v>26</v>
      </c>
      <c r="B42" s="35" t="s">
        <v>112</v>
      </c>
      <c r="C42" s="67"/>
      <c r="D42" s="67"/>
      <c r="E42" s="62">
        <f t="shared" si="17"/>
        <v>0</v>
      </c>
      <c r="F42" s="67"/>
      <c r="G42" s="67"/>
      <c r="H42" s="63">
        <f t="shared" si="18"/>
        <v>0</v>
      </c>
      <c r="I42" s="55"/>
      <c r="J42" s="68"/>
      <c r="K42" s="67"/>
      <c r="L42" s="63">
        <f t="shared" si="19"/>
        <v>0</v>
      </c>
    </row>
    <row r="43" spans="1:12" ht="16.5" customHeight="1">
      <c r="A43" s="15" t="s">
        <v>18</v>
      </c>
      <c r="B43" s="35" t="s">
        <v>113</v>
      </c>
      <c r="C43" s="67">
        <f>SUM(C44:C72)</f>
        <v>0</v>
      </c>
      <c r="D43" s="67">
        <f>SUM(D44:D72)</f>
        <v>0</v>
      </c>
      <c r="E43" s="62">
        <f t="shared" si="17"/>
        <v>0</v>
      </c>
      <c r="F43" s="67">
        <f>SUM(F44:F72)</f>
        <v>474134.22000000003</v>
      </c>
      <c r="G43" s="67">
        <f>SUM(G44:G72)</f>
        <v>474134.22000000003</v>
      </c>
      <c r="H43" s="63">
        <f t="shared" si="18"/>
        <v>0</v>
      </c>
      <c r="I43" s="55"/>
      <c r="J43" s="68">
        <f>SUM(J44:J72)</f>
        <v>99580.11</v>
      </c>
      <c r="K43" s="67">
        <f>SUM(K44:K72)</f>
        <v>99580.11</v>
      </c>
      <c r="L43" s="63">
        <f t="shared" si="19"/>
        <v>0</v>
      </c>
    </row>
    <row r="44" spans="1:12" ht="16.5" customHeight="1">
      <c r="A44" s="26" t="s">
        <v>178</v>
      </c>
      <c r="B44" s="40"/>
      <c r="C44" s="67"/>
      <c r="D44" s="67"/>
      <c r="E44" s="62">
        <f t="shared" si="17"/>
        <v>0</v>
      </c>
      <c r="F44" s="67">
        <v>20419.89</v>
      </c>
      <c r="G44" s="67">
        <v>20419.89</v>
      </c>
      <c r="H44" s="63">
        <f t="shared" si="18"/>
        <v>0</v>
      </c>
      <c r="I44" s="55"/>
      <c r="J44" s="68">
        <v>99580.11</v>
      </c>
      <c r="K44" s="67">
        <v>99580.11</v>
      </c>
      <c r="L44" s="63">
        <f t="shared" si="19"/>
        <v>0</v>
      </c>
    </row>
    <row r="45" spans="1:12" ht="16.5" customHeight="1">
      <c r="A45" s="27" t="s">
        <v>177</v>
      </c>
      <c r="B45" s="35"/>
      <c r="C45" s="67"/>
      <c r="D45" s="67"/>
      <c r="E45" s="62">
        <f t="shared" si="17"/>
        <v>0</v>
      </c>
      <c r="F45" s="67">
        <v>325484.33</v>
      </c>
      <c r="G45" s="67">
        <v>325484.33</v>
      </c>
      <c r="H45" s="63">
        <f t="shared" si="18"/>
        <v>0</v>
      </c>
      <c r="I45" s="55"/>
      <c r="J45" s="68"/>
      <c r="K45" s="67"/>
      <c r="L45" s="63">
        <f t="shared" si="19"/>
        <v>0</v>
      </c>
    </row>
    <row r="46" spans="1:12" ht="16.5" customHeight="1">
      <c r="A46" s="28" t="s">
        <v>185</v>
      </c>
      <c r="B46" s="35"/>
      <c r="C46" s="67"/>
      <c r="D46" s="67"/>
      <c r="E46" s="62">
        <f t="shared" si="17"/>
        <v>0</v>
      </c>
      <c r="F46" s="67">
        <v>20000</v>
      </c>
      <c r="G46" s="67">
        <v>20000</v>
      </c>
      <c r="H46" s="63">
        <f t="shared" si="18"/>
        <v>0</v>
      </c>
      <c r="I46" s="55"/>
      <c r="J46" s="68"/>
      <c r="K46" s="67"/>
      <c r="L46" s="63">
        <f t="shared" si="19"/>
        <v>0</v>
      </c>
    </row>
    <row r="47" spans="1:12" ht="16.5" customHeight="1">
      <c r="A47" s="28" t="s">
        <v>176</v>
      </c>
      <c r="B47" s="35"/>
      <c r="C47" s="67"/>
      <c r="D47" s="67"/>
      <c r="E47" s="62">
        <f t="shared" si="17"/>
        <v>0</v>
      </c>
      <c r="F47" s="67">
        <v>41900</v>
      </c>
      <c r="G47" s="67">
        <v>41900</v>
      </c>
      <c r="H47" s="63">
        <f t="shared" si="18"/>
        <v>0</v>
      </c>
      <c r="I47" s="55"/>
      <c r="J47" s="68"/>
      <c r="K47" s="67"/>
      <c r="L47" s="63">
        <f t="shared" si="19"/>
        <v>0</v>
      </c>
    </row>
    <row r="48" spans="1:12" ht="16.5" customHeight="1">
      <c r="A48" s="28" t="s">
        <v>179</v>
      </c>
      <c r="B48" s="35"/>
      <c r="C48" s="67"/>
      <c r="D48" s="67"/>
      <c r="E48" s="62">
        <f t="shared" si="17"/>
        <v>0</v>
      </c>
      <c r="F48" s="67">
        <v>60000</v>
      </c>
      <c r="G48" s="67">
        <v>60000</v>
      </c>
      <c r="H48" s="63">
        <f t="shared" si="18"/>
        <v>0</v>
      </c>
      <c r="I48" s="55"/>
      <c r="J48" s="68"/>
      <c r="K48" s="67"/>
      <c r="L48" s="63">
        <f t="shared" si="19"/>
        <v>0</v>
      </c>
    </row>
    <row r="49" spans="1:12" ht="16.5" customHeight="1">
      <c r="A49" s="28" t="s">
        <v>184</v>
      </c>
      <c r="B49" s="35"/>
      <c r="C49" s="67"/>
      <c r="D49" s="67"/>
      <c r="E49" s="62">
        <f t="shared" si="17"/>
        <v>0</v>
      </c>
      <c r="F49" s="67">
        <v>2930</v>
      </c>
      <c r="G49" s="67">
        <v>2930</v>
      </c>
      <c r="H49" s="63">
        <f t="shared" si="18"/>
        <v>0</v>
      </c>
      <c r="I49" s="55"/>
      <c r="J49" s="68"/>
      <c r="K49" s="67"/>
      <c r="L49" s="63">
        <f t="shared" si="19"/>
        <v>0</v>
      </c>
    </row>
    <row r="50" spans="1:12" ht="16.5" customHeight="1">
      <c r="A50" s="28" t="s">
        <v>169</v>
      </c>
      <c r="B50" s="35"/>
      <c r="C50" s="67"/>
      <c r="D50" s="67"/>
      <c r="E50" s="62">
        <f t="shared" si="17"/>
        <v>0</v>
      </c>
      <c r="F50" s="67"/>
      <c r="G50" s="67"/>
      <c r="H50" s="63">
        <f t="shared" si="18"/>
        <v>0</v>
      </c>
      <c r="I50" s="55"/>
      <c r="J50" s="68"/>
      <c r="K50" s="67"/>
      <c r="L50" s="63">
        <f t="shared" si="19"/>
        <v>0</v>
      </c>
    </row>
    <row r="51" spans="1:12" ht="16.5" customHeight="1">
      <c r="A51" s="28" t="s">
        <v>27</v>
      </c>
      <c r="B51" s="35"/>
      <c r="C51" s="67"/>
      <c r="D51" s="67"/>
      <c r="E51" s="62">
        <f t="shared" si="17"/>
        <v>0</v>
      </c>
      <c r="F51" s="67"/>
      <c r="G51" s="67"/>
      <c r="H51" s="63">
        <f t="shared" si="18"/>
        <v>0</v>
      </c>
      <c r="I51" s="55"/>
      <c r="J51" s="68"/>
      <c r="K51" s="67"/>
      <c r="L51" s="63">
        <f t="shared" si="19"/>
        <v>0</v>
      </c>
    </row>
    <row r="52" spans="1:12" ht="16.5" customHeight="1">
      <c r="A52" s="28" t="s">
        <v>28</v>
      </c>
      <c r="B52" s="35"/>
      <c r="C52" s="67"/>
      <c r="D52" s="67"/>
      <c r="E52" s="62">
        <f t="shared" si="17"/>
        <v>0</v>
      </c>
      <c r="F52" s="67"/>
      <c r="G52" s="67"/>
      <c r="H52" s="63">
        <f t="shared" si="18"/>
        <v>0</v>
      </c>
      <c r="I52" s="55"/>
      <c r="J52" s="68"/>
      <c r="K52" s="67"/>
      <c r="L52" s="63">
        <f t="shared" si="19"/>
        <v>0</v>
      </c>
    </row>
    <row r="53" spans="1:12" ht="16.5" customHeight="1">
      <c r="A53" s="28" t="s">
        <v>29</v>
      </c>
      <c r="B53" s="35"/>
      <c r="C53" s="67"/>
      <c r="D53" s="67"/>
      <c r="E53" s="62">
        <f t="shared" si="17"/>
        <v>0</v>
      </c>
      <c r="F53" s="67"/>
      <c r="G53" s="67"/>
      <c r="H53" s="63">
        <f t="shared" si="18"/>
        <v>0</v>
      </c>
      <c r="I53" s="55"/>
      <c r="J53" s="68"/>
      <c r="K53" s="67"/>
      <c r="L53" s="63">
        <f t="shared" si="19"/>
        <v>0</v>
      </c>
    </row>
    <row r="54" spans="1:12" ht="16.5" customHeight="1">
      <c r="A54" s="28" t="s">
        <v>81</v>
      </c>
      <c r="B54" s="35"/>
      <c r="C54" s="67"/>
      <c r="D54" s="67"/>
      <c r="E54" s="62">
        <f t="shared" si="17"/>
        <v>0</v>
      </c>
      <c r="F54" s="67"/>
      <c r="G54" s="67"/>
      <c r="H54" s="63">
        <f t="shared" si="18"/>
        <v>0</v>
      </c>
      <c r="I54" s="55"/>
      <c r="J54" s="68"/>
      <c r="K54" s="67"/>
      <c r="L54" s="63">
        <f t="shared" si="19"/>
        <v>0</v>
      </c>
    </row>
    <row r="55" spans="1:12" ht="16.5" customHeight="1">
      <c r="A55" s="28" t="s">
        <v>30</v>
      </c>
      <c r="B55" s="35"/>
      <c r="C55" s="67"/>
      <c r="D55" s="67"/>
      <c r="E55" s="62">
        <f t="shared" si="17"/>
        <v>0</v>
      </c>
      <c r="F55" s="67"/>
      <c r="G55" s="67"/>
      <c r="H55" s="63">
        <f t="shared" si="18"/>
        <v>0</v>
      </c>
      <c r="I55" s="55"/>
      <c r="J55" s="68"/>
      <c r="K55" s="67"/>
      <c r="L55" s="63">
        <f t="shared" si="19"/>
        <v>0</v>
      </c>
    </row>
    <row r="56" spans="1:12" ht="16.5" customHeight="1">
      <c r="A56" s="28" t="s">
        <v>31</v>
      </c>
      <c r="B56" s="35"/>
      <c r="C56" s="67"/>
      <c r="D56" s="67"/>
      <c r="E56" s="62">
        <f t="shared" si="17"/>
        <v>0</v>
      </c>
      <c r="F56" s="67"/>
      <c r="G56" s="67"/>
      <c r="H56" s="63">
        <f t="shared" si="18"/>
        <v>0</v>
      </c>
      <c r="I56" s="55"/>
      <c r="J56" s="68"/>
      <c r="K56" s="67"/>
      <c r="L56" s="63">
        <f t="shared" si="19"/>
        <v>0</v>
      </c>
    </row>
    <row r="57" spans="1:12" ht="16.5" customHeight="1">
      <c r="A57" s="28" t="s">
        <v>32</v>
      </c>
      <c r="B57" s="35"/>
      <c r="C57" s="67"/>
      <c r="D57" s="67"/>
      <c r="E57" s="62">
        <f t="shared" si="17"/>
        <v>0</v>
      </c>
      <c r="F57" s="67"/>
      <c r="G57" s="67"/>
      <c r="H57" s="63">
        <f t="shared" si="18"/>
        <v>0</v>
      </c>
      <c r="I57" s="55"/>
      <c r="J57" s="68"/>
      <c r="K57" s="67"/>
      <c r="L57" s="63">
        <f t="shared" si="19"/>
        <v>0</v>
      </c>
    </row>
    <row r="58" spans="1:12" ht="16.5" customHeight="1">
      <c r="A58" s="28" t="s">
        <v>170</v>
      </c>
      <c r="B58" s="35"/>
      <c r="C58" s="67"/>
      <c r="D58" s="67"/>
      <c r="E58" s="62">
        <f t="shared" si="17"/>
        <v>0</v>
      </c>
      <c r="F58" s="67">
        <v>3400</v>
      </c>
      <c r="G58" s="67">
        <v>3400</v>
      </c>
      <c r="H58" s="63">
        <f t="shared" si="18"/>
        <v>0</v>
      </c>
      <c r="I58" s="55"/>
      <c r="J58" s="68"/>
      <c r="K58" s="67"/>
      <c r="L58" s="63">
        <f t="shared" si="19"/>
        <v>0</v>
      </c>
    </row>
    <row r="59" spans="1:12" ht="16.5" customHeight="1">
      <c r="A59" s="28" t="s">
        <v>171</v>
      </c>
      <c r="B59" s="35"/>
      <c r="C59" s="67"/>
      <c r="D59" s="67"/>
      <c r="E59" s="62">
        <f t="shared" si="17"/>
        <v>0</v>
      </c>
      <c r="F59" s="67"/>
      <c r="G59" s="67"/>
      <c r="H59" s="63">
        <f t="shared" si="18"/>
        <v>0</v>
      </c>
      <c r="I59" s="55"/>
      <c r="J59" s="68"/>
      <c r="K59" s="67"/>
      <c r="L59" s="63">
        <f t="shared" si="19"/>
        <v>0</v>
      </c>
    </row>
    <row r="60" spans="1:12" ht="16.5" customHeight="1">
      <c r="A60" s="28" t="s">
        <v>33</v>
      </c>
      <c r="B60" s="35"/>
      <c r="C60" s="67"/>
      <c r="D60" s="67"/>
      <c r="E60" s="62">
        <f t="shared" si="17"/>
        <v>0</v>
      </c>
      <c r="F60" s="67"/>
      <c r="G60" s="67"/>
      <c r="H60" s="63">
        <f t="shared" si="18"/>
        <v>0</v>
      </c>
      <c r="I60" s="55"/>
      <c r="J60" s="68"/>
      <c r="K60" s="67"/>
      <c r="L60" s="63">
        <f t="shared" si="19"/>
        <v>0</v>
      </c>
    </row>
    <row r="61" spans="1:12" ht="16.5" customHeight="1">
      <c r="A61" s="28" t="s">
        <v>34</v>
      </c>
      <c r="B61" s="35"/>
      <c r="C61" s="67"/>
      <c r="D61" s="67"/>
      <c r="E61" s="62">
        <f t="shared" si="17"/>
        <v>0</v>
      </c>
      <c r="F61" s="67"/>
      <c r="G61" s="67"/>
      <c r="H61" s="63">
        <f t="shared" si="18"/>
        <v>0</v>
      </c>
      <c r="I61" s="55"/>
      <c r="J61" s="68"/>
      <c r="K61" s="67"/>
      <c r="L61" s="63">
        <f t="shared" si="19"/>
        <v>0</v>
      </c>
    </row>
    <row r="62" spans="1:12" ht="16.5" customHeight="1">
      <c r="A62" s="28" t="s">
        <v>35</v>
      </c>
      <c r="B62" s="35"/>
      <c r="C62" s="67"/>
      <c r="D62" s="67"/>
      <c r="E62" s="62">
        <f t="shared" si="17"/>
        <v>0</v>
      </c>
      <c r="F62" s="67"/>
      <c r="G62" s="67"/>
      <c r="H62" s="63">
        <f t="shared" si="18"/>
        <v>0</v>
      </c>
      <c r="I62" s="55"/>
      <c r="J62" s="68"/>
      <c r="K62" s="67"/>
      <c r="L62" s="63">
        <f t="shared" si="19"/>
        <v>0</v>
      </c>
    </row>
    <row r="63" spans="1:12" ht="16.5" customHeight="1">
      <c r="A63" s="28" t="s">
        <v>36</v>
      </c>
      <c r="B63" s="35"/>
      <c r="C63" s="67"/>
      <c r="D63" s="67"/>
      <c r="E63" s="62">
        <f t="shared" si="17"/>
        <v>0</v>
      </c>
      <c r="F63" s="67"/>
      <c r="G63" s="67"/>
      <c r="H63" s="63">
        <f t="shared" si="18"/>
        <v>0</v>
      </c>
      <c r="I63" s="55"/>
      <c r="J63" s="68"/>
      <c r="K63" s="67"/>
      <c r="L63" s="63">
        <f t="shared" si="19"/>
        <v>0</v>
      </c>
    </row>
    <row r="64" spans="1:12" ht="16.5" customHeight="1">
      <c r="A64" s="28" t="s">
        <v>37</v>
      </c>
      <c r="B64" s="35"/>
      <c r="C64" s="67"/>
      <c r="D64" s="67"/>
      <c r="E64" s="62">
        <f t="shared" si="17"/>
        <v>0</v>
      </c>
      <c r="F64" s="67"/>
      <c r="G64" s="67"/>
      <c r="H64" s="63">
        <f t="shared" si="18"/>
        <v>0</v>
      </c>
      <c r="I64" s="55"/>
      <c r="J64" s="68"/>
      <c r="K64" s="67"/>
      <c r="L64" s="63">
        <f t="shared" si="19"/>
        <v>0</v>
      </c>
    </row>
    <row r="65" spans="1:12" ht="16.5" customHeight="1">
      <c r="A65" s="28" t="s">
        <v>38</v>
      </c>
      <c r="B65" s="35"/>
      <c r="C65" s="67"/>
      <c r="D65" s="67"/>
      <c r="E65" s="62">
        <f t="shared" si="17"/>
        <v>0</v>
      </c>
      <c r="F65" s="67"/>
      <c r="G65" s="67"/>
      <c r="H65" s="63">
        <f t="shared" si="18"/>
        <v>0</v>
      </c>
      <c r="I65" s="55"/>
      <c r="J65" s="68"/>
      <c r="K65" s="67"/>
      <c r="L65" s="63">
        <f t="shared" si="19"/>
        <v>0</v>
      </c>
    </row>
    <row r="66" spans="1:12" ht="16.5" customHeight="1">
      <c r="A66" s="28" t="s">
        <v>39</v>
      </c>
      <c r="B66" s="35"/>
      <c r="C66" s="67"/>
      <c r="D66" s="67"/>
      <c r="E66" s="62">
        <f t="shared" si="17"/>
        <v>0</v>
      </c>
      <c r="F66" s="67"/>
      <c r="G66" s="67"/>
      <c r="H66" s="63">
        <f t="shared" si="18"/>
        <v>0</v>
      </c>
      <c r="I66" s="55"/>
      <c r="J66" s="68"/>
      <c r="K66" s="67"/>
      <c r="L66" s="63">
        <f t="shared" si="19"/>
        <v>0</v>
      </c>
    </row>
    <row r="67" spans="1:12" ht="16.5" customHeight="1">
      <c r="A67" s="28" t="s">
        <v>80</v>
      </c>
      <c r="B67" s="35"/>
      <c r="C67" s="67"/>
      <c r="D67" s="67"/>
      <c r="E67" s="62">
        <f t="shared" si="17"/>
        <v>0</v>
      </c>
      <c r="F67" s="67"/>
      <c r="G67" s="67"/>
      <c r="H67" s="63">
        <f t="shared" si="18"/>
        <v>0</v>
      </c>
      <c r="I67" s="55"/>
      <c r="J67" s="68"/>
      <c r="K67" s="67"/>
      <c r="L67" s="63">
        <f t="shared" si="19"/>
        <v>0</v>
      </c>
    </row>
    <row r="68" spans="1:12" ht="16.5" customHeight="1">
      <c r="A68" s="28" t="s">
        <v>40</v>
      </c>
      <c r="B68" s="35"/>
      <c r="C68" s="67"/>
      <c r="D68" s="67"/>
      <c r="E68" s="62">
        <f t="shared" si="17"/>
        <v>0</v>
      </c>
      <c r="F68" s="67"/>
      <c r="G68" s="67"/>
      <c r="H68" s="63">
        <f t="shared" si="18"/>
        <v>0</v>
      </c>
      <c r="I68" s="55"/>
      <c r="J68" s="68"/>
      <c r="K68" s="67"/>
      <c r="L68" s="63">
        <f t="shared" si="19"/>
        <v>0</v>
      </c>
    </row>
    <row r="69" spans="1:12" ht="16.5" customHeight="1">
      <c r="A69" s="28" t="s">
        <v>79</v>
      </c>
      <c r="B69" s="35"/>
      <c r="C69" s="67"/>
      <c r="D69" s="67"/>
      <c r="E69" s="62">
        <f t="shared" si="17"/>
        <v>0</v>
      </c>
      <c r="F69" s="67"/>
      <c r="G69" s="67"/>
      <c r="H69" s="63">
        <f t="shared" si="18"/>
        <v>0</v>
      </c>
      <c r="I69" s="55"/>
      <c r="J69" s="68"/>
      <c r="K69" s="67"/>
      <c r="L69" s="63">
        <f t="shared" si="19"/>
        <v>0</v>
      </c>
    </row>
    <row r="70" spans="1:12" ht="16.5" customHeight="1">
      <c r="A70" s="28" t="s">
        <v>41</v>
      </c>
      <c r="B70" s="35"/>
      <c r="C70" s="67"/>
      <c r="D70" s="67"/>
      <c r="E70" s="62">
        <f t="shared" si="17"/>
        <v>0</v>
      </c>
      <c r="F70" s="67"/>
      <c r="G70" s="67"/>
      <c r="H70" s="63">
        <f t="shared" si="18"/>
        <v>0</v>
      </c>
      <c r="I70" s="55"/>
      <c r="J70" s="68"/>
      <c r="K70" s="67"/>
      <c r="L70" s="63">
        <f t="shared" si="19"/>
        <v>0</v>
      </c>
    </row>
    <row r="71" spans="1:12" ht="16.5" customHeight="1">
      <c r="A71" s="28" t="s">
        <v>42</v>
      </c>
      <c r="B71" s="35"/>
      <c r="C71" s="67"/>
      <c r="D71" s="67"/>
      <c r="E71" s="62">
        <f t="shared" si="17"/>
        <v>0</v>
      </c>
      <c r="F71" s="67"/>
      <c r="G71" s="67"/>
      <c r="H71" s="63">
        <f t="shared" si="18"/>
        <v>0</v>
      </c>
      <c r="I71" s="55"/>
      <c r="J71" s="68"/>
      <c r="K71" s="67"/>
      <c r="L71" s="63">
        <f t="shared" si="19"/>
        <v>0</v>
      </c>
    </row>
    <row r="72" spans="1:12" ht="16.5" customHeight="1">
      <c r="A72" s="28" t="s">
        <v>43</v>
      </c>
      <c r="B72" s="35"/>
      <c r="C72" s="67"/>
      <c r="D72" s="67"/>
      <c r="E72" s="62">
        <f t="shared" si="17"/>
        <v>0</v>
      </c>
      <c r="F72" s="67"/>
      <c r="G72" s="67"/>
      <c r="H72" s="63">
        <f t="shared" si="18"/>
        <v>0</v>
      </c>
      <c r="I72" s="55"/>
      <c r="J72" s="68"/>
      <c r="K72" s="67"/>
      <c r="L72" s="63">
        <f t="shared" si="19"/>
        <v>0</v>
      </c>
    </row>
    <row r="73" spans="1:12" ht="16.5" customHeight="1">
      <c r="A73" s="11" t="s">
        <v>74</v>
      </c>
      <c r="B73" s="34" t="s">
        <v>114</v>
      </c>
      <c r="C73" s="67">
        <f t="shared" ref="C73:D73" si="23">SUM(C74:C75)</f>
        <v>0</v>
      </c>
      <c r="D73" s="67">
        <f t="shared" si="23"/>
        <v>0</v>
      </c>
      <c r="E73" s="62">
        <f t="shared" si="17"/>
        <v>0</v>
      </c>
      <c r="F73" s="67">
        <f>SUM(F74:F75)</f>
        <v>0</v>
      </c>
      <c r="G73" s="67">
        <f>SUM(G74:G75)</f>
        <v>0</v>
      </c>
      <c r="H73" s="63">
        <f t="shared" si="18"/>
        <v>0</v>
      </c>
      <c r="I73" s="55"/>
      <c r="J73" s="68">
        <f>SUM(J74:J75)</f>
        <v>0</v>
      </c>
      <c r="K73" s="67">
        <f>SUM(K74:K75)</f>
        <v>0</v>
      </c>
      <c r="L73" s="63">
        <f t="shared" si="19"/>
        <v>0</v>
      </c>
    </row>
    <row r="74" spans="1:12" ht="16.5" customHeight="1">
      <c r="A74" s="12" t="s">
        <v>45</v>
      </c>
      <c r="B74" s="34" t="s">
        <v>44</v>
      </c>
      <c r="C74" s="67"/>
      <c r="D74" s="67"/>
      <c r="E74" s="62"/>
      <c r="F74" s="67"/>
      <c r="G74" s="67"/>
      <c r="H74" s="63"/>
      <c r="I74" s="55"/>
      <c r="J74" s="68"/>
      <c r="K74" s="67"/>
      <c r="L74" s="63"/>
    </row>
    <row r="75" spans="1:12" ht="16.5" customHeight="1">
      <c r="A75" s="12" t="s">
        <v>46</v>
      </c>
      <c r="B75" s="34">
        <v>262</v>
      </c>
      <c r="C75" s="67"/>
      <c r="D75" s="67"/>
      <c r="E75" s="62">
        <f t="shared" si="17"/>
        <v>0</v>
      </c>
      <c r="F75" s="67"/>
      <c r="G75" s="67"/>
      <c r="H75" s="63">
        <f t="shared" si="18"/>
        <v>0</v>
      </c>
      <c r="I75" s="55"/>
      <c r="J75" s="68"/>
      <c r="K75" s="67"/>
      <c r="L75" s="63">
        <f t="shared" ref="L75:L94" si="24">SUM(J75-K75)</f>
        <v>0</v>
      </c>
    </row>
    <row r="76" spans="1:12" ht="16.5" customHeight="1">
      <c r="A76" s="11" t="s">
        <v>47</v>
      </c>
      <c r="B76" s="34" t="s">
        <v>115</v>
      </c>
      <c r="C76" s="67">
        <f t="shared" ref="C76:D76" si="25">SUM(C77:C82)</f>
        <v>545898</v>
      </c>
      <c r="D76" s="67">
        <f t="shared" si="25"/>
        <v>545898</v>
      </c>
      <c r="E76" s="62">
        <f t="shared" si="17"/>
        <v>0</v>
      </c>
      <c r="F76" s="67">
        <f>SUM(F77:F82)</f>
        <v>394517.77</v>
      </c>
      <c r="G76" s="67">
        <f>SUM(G77:G82)</f>
        <v>394517.77</v>
      </c>
      <c r="H76" s="63">
        <f t="shared" si="18"/>
        <v>0</v>
      </c>
      <c r="I76" s="55"/>
      <c r="J76" s="68">
        <f>SUM(J77:J82)</f>
        <v>24395.67</v>
      </c>
      <c r="K76" s="67">
        <f>SUM(K77:K82)</f>
        <v>24298.35</v>
      </c>
      <c r="L76" s="63">
        <f t="shared" si="24"/>
        <v>97.319999999999709</v>
      </c>
    </row>
    <row r="77" spans="1:12" ht="16.5" customHeight="1">
      <c r="A77" s="12" t="s">
        <v>48</v>
      </c>
      <c r="B77" s="39" t="s">
        <v>116</v>
      </c>
      <c r="C77" s="67">
        <v>545898</v>
      </c>
      <c r="D77" s="67">
        <v>545898</v>
      </c>
      <c r="E77" s="62">
        <f t="shared" ref="E77:E103" si="26">SUM(C77-D77)</f>
        <v>0</v>
      </c>
      <c r="F77" s="67"/>
      <c r="G77" s="67"/>
      <c r="H77" s="63">
        <f t="shared" ref="H77:H103" si="27">SUM(F77-G77)</f>
        <v>0</v>
      </c>
      <c r="I77" s="55"/>
      <c r="J77" s="68"/>
      <c r="K77" s="67"/>
      <c r="L77" s="63">
        <f t="shared" si="24"/>
        <v>0</v>
      </c>
    </row>
    <row r="78" spans="1:12" ht="16.5" customHeight="1">
      <c r="A78" s="12" t="s">
        <v>49</v>
      </c>
      <c r="B78" s="35" t="s">
        <v>117</v>
      </c>
      <c r="C78" s="67"/>
      <c r="D78" s="67"/>
      <c r="E78" s="62">
        <f t="shared" si="26"/>
        <v>0</v>
      </c>
      <c r="F78" s="67">
        <v>3108.94</v>
      </c>
      <c r="G78" s="67">
        <v>3108.94</v>
      </c>
      <c r="H78" s="63">
        <f t="shared" si="27"/>
        <v>0</v>
      </c>
      <c r="I78" s="55"/>
      <c r="J78" s="68">
        <v>2298.35</v>
      </c>
      <c r="K78" s="67">
        <v>2298.35</v>
      </c>
      <c r="L78" s="63">
        <f t="shared" si="24"/>
        <v>0</v>
      </c>
    </row>
    <row r="79" spans="1:12" ht="16.5" customHeight="1">
      <c r="A79" s="12" t="s">
        <v>50</v>
      </c>
      <c r="B79" s="35" t="s">
        <v>118</v>
      </c>
      <c r="C79" s="67"/>
      <c r="D79" s="67"/>
      <c r="E79" s="62">
        <f t="shared" si="26"/>
        <v>0</v>
      </c>
      <c r="F79" s="67"/>
      <c r="G79" s="67"/>
      <c r="H79" s="63">
        <f t="shared" si="27"/>
        <v>0</v>
      </c>
      <c r="I79" s="55"/>
      <c r="J79" s="68"/>
      <c r="K79" s="67"/>
      <c r="L79" s="63">
        <f t="shared" si="24"/>
        <v>0</v>
      </c>
    </row>
    <row r="80" spans="1:12" ht="16.5" customHeight="1">
      <c r="A80" s="12" t="s">
        <v>51</v>
      </c>
      <c r="B80" s="35" t="s">
        <v>119</v>
      </c>
      <c r="C80" s="67"/>
      <c r="D80" s="67"/>
      <c r="E80" s="62">
        <f t="shared" si="26"/>
        <v>0</v>
      </c>
      <c r="F80" s="67">
        <v>391408.83</v>
      </c>
      <c r="G80" s="67">
        <v>391408.83</v>
      </c>
      <c r="H80" s="63">
        <f t="shared" si="27"/>
        <v>0</v>
      </c>
      <c r="I80" s="55"/>
      <c r="J80" s="68">
        <v>22097.32</v>
      </c>
      <c r="K80" s="67">
        <v>22000</v>
      </c>
      <c r="L80" s="63">
        <f t="shared" si="24"/>
        <v>97.319999999999709</v>
      </c>
    </row>
    <row r="81" spans="1:12" ht="16.5" customHeight="1">
      <c r="A81" s="12" t="s">
        <v>25</v>
      </c>
      <c r="B81" s="35" t="s">
        <v>120</v>
      </c>
      <c r="C81" s="67"/>
      <c r="D81" s="67"/>
      <c r="E81" s="62">
        <f t="shared" si="26"/>
        <v>0</v>
      </c>
      <c r="F81" s="67"/>
      <c r="G81" s="67"/>
      <c r="H81" s="63">
        <f t="shared" si="27"/>
        <v>0</v>
      </c>
      <c r="I81" s="55"/>
      <c r="J81" s="68"/>
      <c r="K81" s="67"/>
      <c r="L81" s="63">
        <f t="shared" si="24"/>
        <v>0</v>
      </c>
    </row>
    <row r="82" spans="1:12" ht="16.5" customHeight="1">
      <c r="A82" s="12" t="s">
        <v>52</v>
      </c>
      <c r="B82" s="35" t="s">
        <v>121</v>
      </c>
      <c r="C82" s="67"/>
      <c r="D82" s="67"/>
      <c r="E82" s="62">
        <f t="shared" si="26"/>
        <v>0</v>
      </c>
      <c r="F82" s="67"/>
      <c r="G82" s="67"/>
      <c r="H82" s="63">
        <f t="shared" si="27"/>
        <v>0</v>
      </c>
      <c r="I82" s="55"/>
      <c r="J82" s="68"/>
      <c r="K82" s="67"/>
      <c r="L82" s="63">
        <f t="shared" si="24"/>
        <v>0</v>
      </c>
    </row>
    <row r="83" spans="1:12" ht="16.5" customHeight="1">
      <c r="A83" s="11" t="s">
        <v>53</v>
      </c>
      <c r="B83" s="34" t="s">
        <v>122</v>
      </c>
      <c r="C83" s="67">
        <f t="shared" ref="C83:D83" si="28">SUM(C84+C87)</f>
        <v>0</v>
      </c>
      <c r="D83" s="67">
        <f t="shared" si="28"/>
        <v>0</v>
      </c>
      <c r="E83" s="62">
        <f t="shared" si="26"/>
        <v>0</v>
      </c>
      <c r="F83" s="67">
        <f>SUM(F84+F87)</f>
        <v>425112.20999999996</v>
      </c>
      <c r="G83" s="67">
        <f>SUM(G84+G87)</f>
        <v>424121.14999999997</v>
      </c>
      <c r="H83" s="63">
        <f t="shared" si="27"/>
        <v>991.05999999999767</v>
      </c>
      <c r="I83" s="55"/>
      <c r="J83" s="68">
        <f>SUM(J84+J87)</f>
        <v>130780.22</v>
      </c>
      <c r="K83" s="67">
        <f>SUM(K84+K87)</f>
        <v>130780.22</v>
      </c>
      <c r="L83" s="63">
        <f t="shared" si="24"/>
        <v>0</v>
      </c>
    </row>
    <row r="84" spans="1:12" ht="16.5" customHeight="1">
      <c r="A84" s="11" t="s">
        <v>54</v>
      </c>
      <c r="B84" s="34" t="s">
        <v>123</v>
      </c>
      <c r="C84" s="67">
        <f t="shared" ref="C84:D84" si="29">SUM(C85:C86)</f>
        <v>0</v>
      </c>
      <c r="D84" s="67">
        <f t="shared" si="29"/>
        <v>0</v>
      </c>
      <c r="E84" s="62">
        <f t="shared" si="26"/>
        <v>0</v>
      </c>
      <c r="F84" s="67">
        <f>SUM(F85:F86)</f>
        <v>126820.04</v>
      </c>
      <c r="G84" s="67">
        <f>SUM(G85:G86)</f>
        <v>126820.04</v>
      </c>
      <c r="H84" s="63">
        <f t="shared" si="27"/>
        <v>0</v>
      </c>
      <c r="I84" s="55"/>
      <c r="J84" s="68">
        <f>SUM(J85:J86)</f>
        <v>32000</v>
      </c>
      <c r="K84" s="67">
        <f>SUM(K85:K86)</f>
        <v>32000</v>
      </c>
      <c r="L84" s="63">
        <f t="shared" si="24"/>
        <v>0</v>
      </c>
    </row>
    <row r="85" spans="1:12" ht="16.5" customHeight="1">
      <c r="A85" s="12" t="s">
        <v>55</v>
      </c>
      <c r="B85" s="35" t="s">
        <v>124</v>
      </c>
      <c r="C85" s="67"/>
      <c r="D85" s="67"/>
      <c r="E85" s="62">
        <f t="shared" si="26"/>
        <v>0</v>
      </c>
      <c r="F85" s="67">
        <v>126820.04</v>
      </c>
      <c r="G85" s="67">
        <v>126820.04</v>
      </c>
      <c r="H85" s="63">
        <f t="shared" si="27"/>
        <v>0</v>
      </c>
      <c r="I85" s="55"/>
      <c r="J85" s="68">
        <v>32000</v>
      </c>
      <c r="K85" s="67">
        <v>32000</v>
      </c>
      <c r="L85" s="63">
        <f t="shared" si="24"/>
        <v>0</v>
      </c>
    </row>
    <row r="86" spans="1:12" ht="16.5" customHeight="1">
      <c r="A86" s="12" t="s">
        <v>175</v>
      </c>
      <c r="B86" s="35">
        <v>320</v>
      </c>
      <c r="C86" s="67"/>
      <c r="D86" s="67"/>
      <c r="E86" s="62">
        <f t="shared" si="26"/>
        <v>0</v>
      </c>
      <c r="F86" s="67"/>
      <c r="G86" s="67"/>
      <c r="H86" s="63">
        <f t="shared" si="27"/>
        <v>0</v>
      </c>
      <c r="I86" s="55"/>
      <c r="J86" s="68"/>
      <c r="K86" s="67"/>
      <c r="L86" s="63">
        <f t="shared" si="24"/>
        <v>0</v>
      </c>
    </row>
    <row r="87" spans="1:12" ht="16.5" customHeight="1">
      <c r="A87" s="11" t="s">
        <v>57</v>
      </c>
      <c r="B87" s="38" t="s">
        <v>126</v>
      </c>
      <c r="C87" s="67">
        <f t="shared" ref="C87:D87" si="30">SUM(C88:C94)</f>
        <v>0</v>
      </c>
      <c r="D87" s="67">
        <f t="shared" si="30"/>
        <v>0</v>
      </c>
      <c r="E87" s="62">
        <f t="shared" si="26"/>
        <v>0</v>
      </c>
      <c r="F87" s="67">
        <f>SUM(F88:F94)</f>
        <v>298292.17</v>
      </c>
      <c r="G87" s="67">
        <f>SUM(G88:G94)</f>
        <v>297301.11</v>
      </c>
      <c r="H87" s="63">
        <f t="shared" si="27"/>
        <v>991.05999999999767</v>
      </c>
      <c r="I87" s="55"/>
      <c r="J87" s="68">
        <f>SUM(J88:J94)</f>
        <v>98780.22</v>
      </c>
      <c r="K87" s="67">
        <f>SUM(K88:K94)</f>
        <v>98780.22</v>
      </c>
      <c r="L87" s="63">
        <f t="shared" si="24"/>
        <v>0</v>
      </c>
    </row>
    <row r="88" spans="1:12" ht="16.5" customHeight="1">
      <c r="A88" s="12" t="s">
        <v>182</v>
      </c>
      <c r="B88" s="35" t="s">
        <v>127</v>
      </c>
      <c r="C88" s="67"/>
      <c r="D88" s="62"/>
      <c r="E88" s="62">
        <f t="shared" si="26"/>
        <v>0</v>
      </c>
      <c r="F88" s="67">
        <v>69409.06</v>
      </c>
      <c r="G88" s="62">
        <v>68418</v>
      </c>
      <c r="H88" s="63">
        <f t="shared" si="27"/>
        <v>991.05999999999767</v>
      </c>
      <c r="I88" s="55"/>
      <c r="J88" s="68">
        <v>29946</v>
      </c>
      <c r="K88" s="62">
        <v>29946</v>
      </c>
      <c r="L88" s="63">
        <f t="shared" si="24"/>
        <v>0</v>
      </c>
    </row>
    <row r="89" spans="1:12" ht="16.5" customHeight="1">
      <c r="A89" s="12" t="s">
        <v>183</v>
      </c>
      <c r="B89" s="35" t="s">
        <v>128</v>
      </c>
      <c r="C89" s="67"/>
      <c r="D89" s="62"/>
      <c r="E89" s="62">
        <f t="shared" si="26"/>
        <v>0</v>
      </c>
      <c r="F89" s="67">
        <v>15165.78</v>
      </c>
      <c r="G89" s="62">
        <v>15165.78</v>
      </c>
      <c r="H89" s="63">
        <f t="shared" si="27"/>
        <v>0</v>
      </c>
      <c r="I89" s="55"/>
      <c r="J89" s="68">
        <v>68834.22</v>
      </c>
      <c r="K89" s="62">
        <v>68834.22</v>
      </c>
      <c r="L89" s="63">
        <f t="shared" si="24"/>
        <v>0</v>
      </c>
    </row>
    <row r="90" spans="1:12" ht="16.5" customHeight="1">
      <c r="A90" s="12" t="s">
        <v>58</v>
      </c>
      <c r="B90" s="35" t="s">
        <v>129</v>
      </c>
      <c r="C90" s="67"/>
      <c r="D90" s="62"/>
      <c r="E90" s="62">
        <f t="shared" si="26"/>
        <v>0</v>
      </c>
      <c r="F90" s="67"/>
      <c r="G90" s="62"/>
      <c r="H90" s="63">
        <f t="shared" si="27"/>
        <v>0</v>
      </c>
      <c r="I90" s="55"/>
      <c r="J90" s="68"/>
      <c r="K90" s="62"/>
      <c r="L90" s="63">
        <f t="shared" si="24"/>
        <v>0</v>
      </c>
    </row>
    <row r="91" spans="1:12" ht="16.5" customHeight="1">
      <c r="A91" s="12" t="s">
        <v>59</v>
      </c>
      <c r="B91" s="35" t="s">
        <v>130</v>
      </c>
      <c r="C91" s="67"/>
      <c r="D91" s="62"/>
      <c r="E91" s="62">
        <f t="shared" si="26"/>
        <v>0</v>
      </c>
      <c r="F91" s="67"/>
      <c r="G91" s="62"/>
      <c r="H91" s="63">
        <f t="shared" si="27"/>
        <v>0</v>
      </c>
      <c r="I91" s="55"/>
      <c r="J91" s="68"/>
      <c r="K91" s="62"/>
      <c r="L91" s="63">
        <f t="shared" si="24"/>
        <v>0</v>
      </c>
    </row>
    <row r="92" spans="1:12" ht="16.5" customHeight="1">
      <c r="A92" s="12" t="s">
        <v>84</v>
      </c>
      <c r="B92" s="35" t="s">
        <v>131</v>
      </c>
      <c r="C92" s="67"/>
      <c r="D92" s="62"/>
      <c r="E92" s="62">
        <f t="shared" si="26"/>
        <v>0</v>
      </c>
      <c r="F92" s="67">
        <v>99000</v>
      </c>
      <c r="G92" s="62">
        <v>99000</v>
      </c>
      <c r="H92" s="63">
        <f t="shared" si="27"/>
        <v>0</v>
      </c>
      <c r="I92" s="55"/>
      <c r="J92" s="68"/>
      <c r="K92" s="62"/>
      <c r="L92" s="63">
        <f t="shared" si="24"/>
        <v>0</v>
      </c>
    </row>
    <row r="93" spans="1:12" ht="16.5" customHeight="1">
      <c r="A93" s="15" t="s">
        <v>60</v>
      </c>
      <c r="B93" s="41" t="s">
        <v>132</v>
      </c>
      <c r="C93" s="73"/>
      <c r="D93" s="74"/>
      <c r="E93" s="74">
        <f t="shared" si="26"/>
        <v>0</v>
      </c>
      <c r="F93" s="73"/>
      <c r="G93" s="74"/>
      <c r="H93" s="75">
        <f t="shared" si="27"/>
        <v>0</v>
      </c>
      <c r="I93" s="55"/>
      <c r="J93" s="76"/>
      <c r="K93" s="74"/>
      <c r="L93" s="75">
        <f t="shared" si="24"/>
        <v>0</v>
      </c>
    </row>
    <row r="94" spans="1:12" ht="16.5" customHeight="1" thickBot="1">
      <c r="A94" s="16" t="s">
        <v>61</v>
      </c>
      <c r="B94" s="42" t="s">
        <v>133</v>
      </c>
      <c r="C94" s="77"/>
      <c r="D94" s="77"/>
      <c r="E94" s="77">
        <f t="shared" si="26"/>
        <v>0</v>
      </c>
      <c r="F94" s="77">
        <v>114717.33</v>
      </c>
      <c r="G94" s="77">
        <v>114717.33</v>
      </c>
      <c r="H94" s="78">
        <f t="shared" si="27"/>
        <v>0</v>
      </c>
      <c r="I94" s="55"/>
      <c r="J94" s="79"/>
      <c r="K94" s="77"/>
      <c r="L94" s="78">
        <f t="shared" si="24"/>
        <v>0</v>
      </c>
    </row>
    <row r="95" spans="1:12" ht="16.5" customHeight="1" thickBot="1">
      <c r="A95" s="3"/>
      <c r="B95" s="43"/>
      <c r="C95" s="80"/>
      <c r="D95" s="80"/>
      <c r="E95" s="80"/>
      <c r="F95" s="80"/>
      <c r="G95" s="80"/>
      <c r="H95" s="80"/>
      <c r="I95" s="55"/>
      <c r="J95" s="55"/>
      <c r="K95" s="55"/>
      <c r="L95" s="55"/>
    </row>
    <row r="96" spans="1:12" ht="16.5" customHeight="1">
      <c r="A96" s="4" t="s">
        <v>65</v>
      </c>
      <c r="B96" s="44"/>
      <c r="C96" s="81">
        <f t="shared" ref="C96:D96" si="31">SUM(C97+C99+C101)</f>
        <v>0</v>
      </c>
      <c r="D96" s="81">
        <f t="shared" si="31"/>
        <v>0</v>
      </c>
      <c r="E96" s="81">
        <f t="shared" si="26"/>
        <v>0</v>
      </c>
      <c r="F96" s="81">
        <f t="shared" ref="F96:G96" si="32">SUM(F97+F99+F101)</f>
        <v>0</v>
      </c>
      <c r="G96" s="81">
        <f t="shared" si="32"/>
        <v>0</v>
      </c>
      <c r="H96" s="82">
        <f t="shared" si="27"/>
        <v>0</v>
      </c>
      <c r="I96" s="55"/>
      <c r="J96" s="55"/>
      <c r="K96" s="55"/>
      <c r="L96" s="55"/>
    </row>
    <row r="97" spans="1:12" ht="16.5" customHeight="1">
      <c r="A97" s="5" t="s">
        <v>15</v>
      </c>
      <c r="B97" s="45" t="s">
        <v>101</v>
      </c>
      <c r="C97" s="62">
        <f t="shared" ref="C97:D97" si="33">SUM(C98)</f>
        <v>0</v>
      </c>
      <c r="D97" s="62">
        <f t="shared" si="33"/>
        <v>0</v>
      </c>
      <c r="E97" s="62">
        <f t="shared" si="26"/>
        <v>0</v>
      </c>
      <c r="F97" s="62">
        <f t="shared" ref="F97:G97" si="34">SUM(F98)</f>
        <v>0</v>
      </c>
      <c r="G97" s="62">
        <f t="shared" si="34"/>
        <v>0</v>
      </c>
      <c r="H97" s="63">
        <f t="shared" si="27"/>
        <v>0</v>
      </c>
      <c r="I97" s="55"/>
      <c r="J97" s="55"/>
      <c r="K97" s="55"/>
      <c r="L97" s="55"/>
    </row>
    <row r="98" spans="1:12" ht="16.5" customHeight="1">
      <c r="A98" s="6" t="s">
        <v>62</v>
      </c>
      <c r="B98" s="46" t="s">
        <v>102</v>
      </c>
      <c r="C98" s="83"/>
      <c r="D98" s="83"/>
      <c r="E98" s="62">
        <f t="shared" si="26"/>
        <v>0</v>
      </c>
      <c r="F98" s="83"/>
      <c r="G98" s="83"/>
      <c r="H98" s="63">
        <f t="shared" si="27"/>
        <v>0</v>
      </c>
      <c r="I98" s="55"/>
      <c r="J98" s="55"/>
      <c r="K98" s="55"/>
      <c r="L98" s="55"/>
    </row>
    <row r="99" spans="1:12" ht="16.5" customHeight="1">
      <c r="A99" s="5" t="s">
        <v>47</v>
      </c>
      <c r="B99" s="45" t="s">
        <v>115</v>
      </c>
      <c r="C99" s="62">
        <f t="shared" ref="C99:D99" si="35">SUM(C100)</f>
        <v>0</v>
      </c>
      <c r="D99" s="62">
        <f t="shared" si="35"/>
        <v>0</v>
      </c>
      <c r="E99" s="62">
        <f t="shared" si="26"/>
        <v>0</v>
      </c>
      <c r="F99" s="62">
        <f t="shared" ref="F99:G99" si="36">SUM(F100)</f>
        <v>0</v>
      </c>
      <c r="G99" s="62">
        <f t="shared" si="36"/>
        <v>0</v>
      </c>
      <c r="H99" s="63">
        <f t="shared" si="27"/>
        <v>0</v>
      </c>
      <c r="I99" s="55"/>
      <c r="J99" s="55"/>
      <c r="K99" s="55"/>
      <c r="L99" s="55"/>
    </row>
    <row r="100" spans="1:12" ht="16.5" customHeight="1">
      <c r="A100" s="7" t="s">
        <v>63</v>
      </c>
      <c r="B100" s="47" t="s">
        <v>116</v>
      </c>
      <c r="C100" s="83"/>
      <c r="D100" s="83"/>
      <c r="E100" s="62">
        <f t="shared" si="26"/>
        <v>0</v>
      </c>
      <c r="F100" s="83"/>
      <c r="G100" s="83"/>
      <c r="H100" s="63">
        <f t="shared" si="27"/>
        <v>0</v>
      </c>
      <c r="I100" s="55"/>
      <c r="J100" s="55"/>
      <c r="K100" s="55"/>
      <c r="L100" s="55"/>
    </row>
    <row r="101" spans="1:12" ht="16.5" customHeight="1">
      <c r="A101" s="5" t="s">
        <v>54</v>
      </c>
      <c r="B101" s="45" t="s">
        <v>134</v>
      </c>
      <c r="C101" s="62">
        <f t="shared" ref="C101:D101" si="37">SUM(C102:C103)</f>
        <v>0</v>
      </c>
      <c r="D101" s="62">
        <f t="shared" si="37"/>
        <v>0</v>
      </c>
      <c r="E101" s="62">
        <f t="shared" si="26"/>
        <v>0</v>
      </c>
      <c r="F101" s="62">
        <f t="shared" ref="F101:G101" si="38">SUM(F102:F103)</f>
        <v>0</v>
      </c>
      <c r="G101" s="62">
        <f t="shared" si="38"/>
        <v>0</v>
      </c>
      <c r="H101" s="63">
        <f t="shared" si="27"/>
        <v>0</v>
      </c>
      <c r="I101" s="55"/>
      <c r="J101" s="55"/>
      <c r="K101" s="55"/>
      <c r="L101" s="55"/>
    </row>
    <row r="102" spans="1:12" ht="16.5" customHeight="1">
      <c r="A102" s="7" t="s">
        <v>64</v>
      </c>
      <c r="B102" s="47" t="s">
        <v>124</v>
      </c>
      <c r="C102" s="62"/>
      <c r="D102" s="62"/>
      <c r="E102" s="62">
        <f t="shared" si="26"/>
        <v>0</v>
      </c>
      <c r="F102" s="62"/>
      <c r="G102" s="62"/>
      <c r="H102" s="63">
        <f t="shared" si="27"/>
        <v>0</v>
      </c>
      <c r="I102" s="55"/>
      <c r="J102" s="55"/>
      <c r="K102" s="55"/>
      <c r="L102" s="55"/>
    </row>
    <row r="103" spans="1:12" ht="16.5" customHeight="1" thickBot="1">
      <c r="A103" s="8" t="s">
        <v>56</v>
      </c>
      <c r="B103" s="48" t="s">
        <v>125</v>
      </c>
      <c r="C103" s="77"/>
      <c r="D103" s="77"/>
      <c r="E103" s="77">
        <f t="shared" si="26"/>
        <v>0</v>
      </c>
      <c r="F103" s="77"/>
      <c r="G103" s="77"/>
      <c r="H103" s="78">
        <f t="shared" si="27"/>
        <v>0</v>
      </c>
      <c r="I103" s="55"/>
      <c r="J103" s="55"/>
      <c r="K103" s="55"/>
      <c r="L103" s="55"/>
    </row>
    <row r="105" spans="1:12">
      <c r="A105" s="2" t="s">
        <v>173</v>
      </c>
    </row>
    <row r="107" spans="1:12">
      <c r="A107" s="2" t="s">
        <v>168</v>
      </c>
    </row>
    <row r="109" spans="1:12">
      <c r="A109" s="2" t="s">
        <v>172</v>
      </c>
    </row>
  </sheetData>
  <mergeCells count="5">
    <mergeCell ref="F3:H3"/>
    <mergeCell ref="J3:L3"/>
    <mergeCell ref="A3:A4"/>
    <mergeCell ref="B3:B4"/>
    <mergeCell ref="C3:E3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оценка</vt:lpstr>
      <vt:lpstr>финансовое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2016-12-06T07:20:09Z</dcterms:modified>
</cp:coreProperties>
</file>